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s04\共有フォルダ\03企画財政課\02財政係\2_財政係一般（係員）長期保管\財政状況資料集\R6財政状況資料集【R5決算】\提出\"/>
    </mc:Choice>
  </mc:AlternateContent>
  <xr:revisionPtr revIDLastSave="0" documentId="13_ncr:1_{2907065B-F5FA-4F00-BEA5-EDAC787FF4BD}" xr6:coauthVersionLast="47" xr6:coauthVersionMax="47" xr10:uidLastSave="{00000000-0000-0000-0000-000000000000}"/>
  <bookViews>
    <workbookView xWindow="-120" yWindow="-120" windowWidth="20730" windowHeight="11040" activeTab="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W43" i="10" s="1"/>
  <c r="BE35" i="10"/>
  <c r="CO34" i="10"/>
  <c r="BW34" i="10"/>
  <c r="BE34" i="10"/>
  <c r="C34" i="10"/>
  <c r="C35" i="10" l="1"/>
  <c r="U34" i="10" s="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<sst xmlns="http://schemas.openxmlformats.org/spreadsheetml/2006/main" count="1099" uniqueCount="564">
  <si>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</si>
  <si>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</si>
  <si>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</si>
  <si>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</si>
  <si>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</si>
  <si>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</si>
  <si>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</si>
  <si>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</si>
  <si>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</si>
  <si>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</si>
  <si>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</si>
  <si>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</si>
  <si>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</si>
  <si>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</si>
  <si>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</si>
  <si>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</si>
  <si>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</si>
  <si>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</si>
  <si>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</si>
  <si>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</si>
  <si>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</si>
  <si>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</si>
  <si>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</si>
  <si>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</si>
  <si>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</si>
  <si>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</si>
  <si>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</si>
  <si>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</si>
  <si>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</si>
  <si>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</si>
  <si>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</si>
  <si>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</si>
  <si>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</si>
  <si>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</si>
  <si>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</si>
  <si>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</si>
  <si>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</si>
  <si>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</si>
  <si>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</si>
  <si>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</si>
  <si>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</si>
  <si>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</si>
  <si>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</si>
  <si>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</si>
  <si>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</si>
  <si>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</si>
  <si>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</si>
  <si>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</si>
  <si>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</si>
  <si>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</si>
  <si>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</si>
  <si>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</si>
  <si>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</si>
  <si>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</si>
  <si>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</si>
  <si>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</si>
  <si>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</si>
  <si>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</si>
  <si>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</si>
  <si>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</si>
  <si>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</si>
  <si>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</si>
  <si>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</si>
  <si>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</si>
  <si>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</si>
  <si>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</si>
  <si>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</si>
  <si>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</si>
  <si>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</si>
  <si>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</si>
  <si>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</si>
  <si>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</si>
  <si>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</si>
  <si>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</si>
  <si>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</si>
  <si>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</si>
  <si>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</si>
  <si>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</si>
  <si>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</si>
  <si>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</si>
  <si>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</si>
  <si>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</si>
  <si>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</si>
  <si>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</si>
  <si>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</si>
  <si>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</si>
  <si>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</si>
  <si>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</si>
  <si>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</si>
  <si>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</si>
  <si>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</si>
  <si>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</si>
  <si>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</si>
  <si>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</si>
  <si>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上松町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</si>
  <si>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</si>
  <si>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</si>
  <si>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</si>
  <si>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</si>
  <si>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</si>
  <si>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</si>
  <si>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</si>
  <si>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</si>
  <si>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</si>
  <si>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</si>
  <si>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</si>
  <si>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</si>
  <si>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</si>
  <si>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</si>
  <si>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</si>
  <si>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</si>
  <si>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</si>
  <si>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</si>
  <si>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</si>
  <si>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</si>
  <si>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</si>
  <si>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</si>
  <si>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</si>
  <si>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</si>
  <si>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</si>
  <si>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</si>
  <si>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</si>
  <si>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</si>
  <si>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</si>
  <si>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</si>
  <si>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</si>
  <si>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</si>
  <si>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</si>
  <si>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</si>
  <si>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</si>
  <si>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</si>
  <si>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</si>
  <si>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</si>
  <si>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</si>
  <si>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</si>
  <si>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</si>
  <si>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</si>
  <si>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</si>
  <si>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</si>
  <si>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</si>
  <si>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</si>
  <si>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</si>
  <si>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</si>
  <si>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</si>
  <si>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</si>
  <si>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</si>
  <si>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</si>
  <si>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</si>
  <si>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</si>
  <si>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</si>
  <si>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</si>
  <si>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</si>
  <si>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</si>
  <si>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</si>
  <si>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</si>
  <si>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</si>
  <si>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</si>
  <si>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</si>
  <si>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</si>
  <si>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</si>
  <si>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</si>
  <si>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</si>
  <si>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</si>
  <si>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</si>
  <si>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</si>
  <si>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</si>
  <si>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</si>
  <si>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</si>
  <si>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</si>
  <si>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</si>
  <si>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</si>
  <si>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</si>
  <si>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</si>
  <si>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</si>
  <si>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</si>
  <si>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</si>
  <si>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</si>
  <si>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</si>
  <si>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</si>
  <si>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</si>
  <si>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</si>
  <si>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</si>
  <si>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</si>
  <si>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</si>
  <si>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</si>
  <si>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</si>
  <si>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</si>
  <si>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</si>
  <si>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</si>
  <si>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</si>
  <si>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</si>
  <si>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</si>
  <si>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</si>
  <si>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</si>
  <si>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</si>
  <si>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</si>
  <si>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</si>
  <si>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</si>
  <si>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</si>
  <si>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</si>
  <si>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</si>
  <si>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</si>
  <si>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</si>
  <si>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長野県上松町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</si>
  <si>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</si>
  <si>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</si>
  <si>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</si>
  <si>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</si>
  <si>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</si>
  <si>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</si>
  <si>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</si>
  <si>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</si>
  <si>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</si>
  <si>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</si>
  <si>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</si>
  <si>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</si>
  <si>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</si>
  <si>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</si>
  <si>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</si>
  <si>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</si>
  <si>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</si>
  <si>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</si>
  <si>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</si>
  <si>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</si>
  <si>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</si>
  <si>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</si>
  <si>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</si>
  <si>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</si>
  <si>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</si>
  <si>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</si>
  <si>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</si>
  <si>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</si>
  <si>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</si>
  <si>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</si>
  <si>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</si>
  <si>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</si>
  <si>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</si>
  <si>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</si>
  <si>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</si>
  <si>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</si>
  <si>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</si>
  <si>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</si>
  <si>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</si>
  <si>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</si>
  <si>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</si>
  <si>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</si>
  <si>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</si>
  <si>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</si>
  <si>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</si>
  <si>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</si>
  <si>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</si>
  <si>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</si>
  <si>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</si>
  <si>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</si>
  <si>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</si>
  <si>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</si>
  <si>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</si>
  <si>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</si>
  <si>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</si>
  <si>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</si>
  <si>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</si>
  <si>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</si>
  <si>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</si>
  <si>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</si>
  <si>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</si>
  <si>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</si>
  <si>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</si>
  <si>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</si>
  <si>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</si>
  <si>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</si>
  <si>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</si>
  <si>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</si>
  <si>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</si>
  <si>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</si>
  <si>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</si>
  <si>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</si>
  <si>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</si>
  <si>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</si>
  <si>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</si>
  <si>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</si>
  <si>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</si>
  <si>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</si>
  <si>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</si>
  <si>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</si>
  <si>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</si>
  <si>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</si>
  <si>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</si>
  <si>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</si>
  <si>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</si>
  <si>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</si>
  <si>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</si>
  <si>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</si>
  <si>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</si>
  <si>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</si>
  <si>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</si>
  <si>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</si>
  <si>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</si>
  <si>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</si>
  <si>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</si>
  <si>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</si>
  <si>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</si>
  <si>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</si>
  <si>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</si>
  <si>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</si>
  <si>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</si>
  <si>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</si>
  <si>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</si>
  <si>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</si>
  <si>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</si>
  <si>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</si>
  <si>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</si>
  <si>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</si>
  <si>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</si>
  <si>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</si>
  <si>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</si>
  <si>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</si>
  <si>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</si>
  <si>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</si>
  <si>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</si>
  <si>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</si>
  <si>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</si>
  <si>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</si>
  <si>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</si>
  <si>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</si>
  <si>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</si>
  <si>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</si>
  <si>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</si>
  <si>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</si>
  <si>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</si>
  <si>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</si>
  <si>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</si>
  <si>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</si>
  <si>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</si>
  <si>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</si>
  <si>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</si>
  <si>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</si>
  <si>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</si>
  <si>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</si>
  <si>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</si>
  <si>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</si>
  <si>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</si>
  <si>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</si>
  <si>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</si>
  <si>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</si>
  <si>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</si>
  <si>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</si>
  <si>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</si>
  <si>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</si>
  <si>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</si>
  <si>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</si>
  <si>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</si>
  <si>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</si>
  <si>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</si>
  <si>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</si>
  <si>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長野県上松町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</si>
  <si>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</si>
  <si>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</si>
  <si>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</si>
  <si>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</si>
  <si>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</si>
  <si>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</si>
  <si>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</si>
  <si>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</si>
  <si>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</si>
  <si>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</si>
  <si>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</si>
  <si>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</si>
  <si>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</si>
  <si>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</si>
  <si>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</si>
  <si>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</si>
  <si>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</si>
  <si>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</si>
  <si>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</si>
  <si>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</si>
  <si>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上松町奨学金特別会計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</si>
  <si>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</si>
  <si>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</si>
  <si>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</si>
  <si>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</si>
  <si>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</si>
  <si>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</si>
  <si>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</si>
  <si>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</si>
  <si>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</si>
  <si>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</si>
  <si>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</si>
  <si>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</si>
  <si>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</si>
  <si>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上松町国民健康保険特別会計</t>
    <phoneticPr fontId="5"/>
  </si>
  <si>
    <t>上松町後期高齢者医療特別会計</t>
    <phoneticPr fontId="5"/>
  </si>
  <si>
    <t>上松町水道事業会計</t>
    <phoneticPr fontId="5"/>
  </si>
  <si>
    <t>法適用企業</t>
    <phoneticPr fontId="5"/>
  </si>
  <si>
    <t>上松町下水道事業会計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</si>
  <si>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</si>
  <si>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</si>
  <si>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</si>
  <si>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</si>
  <si>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</si>
  <si>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</si>
  <si>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</si>
  <si>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</si>
  <si>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</si>
  <si>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</si>
  <si>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</si>
  <si>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</si>
  <si>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</si>
  <si>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</si>
  <si>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</si>
  <si>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</si>
  <si>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</si>
  <si>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</si>
  <si>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</si>
  <si>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</si>
  <si>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</si>
  <si>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</si>
  <si>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</si>
  <si>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</si>
  <si>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</si>
  <si>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</si>
  <si>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</si>
  <si>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</si>
  <si>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</si>
  <si>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</si>
  <si>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</si>
  <si>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</si>
  <si>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</si>
  <si>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</si>
  <si>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</si>
  <si>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</si>
  <si>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</si>
  <si>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</si>
  <si>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</si>
  <si>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</si>
  <si>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</si>
  <si>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</si>
  <si>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</si>
  <si>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</si>
  <si>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</si>
  <si>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</si>
  <si>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</si>
  <si>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</si>
  <si>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</si>
  <si>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</si>
  <si>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</si>
  <si>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</si>
  <si>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</si>
  <si>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</si>
  <si>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</si>
  <si>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</si>
  <si>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</si>
  <si>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</si>
  <si>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</si>
  <si>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</si>
  <si>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</si>
  <si>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</si>
  <si>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</si>
  <si>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</si>
  <si>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</si>
  <si>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</si>
  <si>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</si>
  <si>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</si>
  <si>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</si>
  <si>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</si>
  <si>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</si>
  <si>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</si>
  <si>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</si>
  <si>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</si>
  <si>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</si>
  <si>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</si>
  <si>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</si>
  <si>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</si>
  <si>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</si>
  <si>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</si>
  <si>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</si>
  <si>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</si>
  <si>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</si>
  <si>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</si>
  <si>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</si>
  <si>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</si>
  <si>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</si>
  <si>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</si>
  <si>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</si>
  <si>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</si>
  <si>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</si>
  <si>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</si>
  <si>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</si>
  <si>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</si>
  <si>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</si>
  <si>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</si>
  <si>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</si>
  <si>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</si>
  <si>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</si>
  <si>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</si>
  <si>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</si>
  <si>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</si>
  <si>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</si>
  <si>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</si>
  <si>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</si>
  <si>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</si>
  <si>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</si>
  <si>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</si>
  <si>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</si>
  <si>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</si>
  <si>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</si>
  <si>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</si>
  <si>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</si>
  <si>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</si>
  <si>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</si>
  <si>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</si>
  <si>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</si>
  <si>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</si>
  <si>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</si>
  <si>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</si>
  <si>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</si>
  <si>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</si>
  <si>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</si>
  <si>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</si>
  <si>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</si>
  <si>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</si>
  <si>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</si>
  <si>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</si>
  <si>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</si>
  <si>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</si>
  <si>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</si>
  <si>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</si>
  <si>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</si>
  <si>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</si>
  <si>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</si>
  <si>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4.88</t>
  </si>
  <si>
    <t>▲ 2.60</t>
  </si>
  <si>
    <t>▲ 1.36</t>
  </si>
  <si>
    <t>▲ 2.39</t>
  </si>
  <si>
    <t>上松町水道事業会計</t>
  </si>
  <si>
    <t>一般会計</t>
  </si>
  <si>
    <t>上松町下水道事業会計</t>
  </si>
  <si>
    <t>上松町国民健康保険特別会計</t>
  </si>
  <si>
    <t>上松町奨学金特別会計</t>
  </si>
  <si>
    <t>上松町後期高齢者医療特別会計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</si>
  <si>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</si>
  <si>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</si>
  <si>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</si>
  <si>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</si>
  <si>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</si>
  <si>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</si>
  <si>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</si>
  <si>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</si>
  <si>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木曽広域連合</t>
    <rPh sb="0" eb="2">
      <t>キソ</t>
    </rPh>
    <rPh sb="2" eb="4">
      <t>コウイキ</t>
    </rPh>
    <rPh sb="4" eb="6">
      <t>レンゴウ</t>
    </rPh>
    <phoneticPr fontId="2"/>
  </si>
  <si>
    <t>長野県後期高齢者医療広域連合</t>
    <rPh sb="0" eb="3">
      <t>ナガノケン</t>
    </rPh>
    <rPh sb="3" eb="5">
      <t>コウキ</t>
    </rPh>
    <rPh sb="5" eb="8">
      <t>コウレイシャ</t>
    </rPh>
    <rPh sb="8" eb="14">
      <t>イリョウコウイキレンゴウ</t>
    </rPh>
    <phoneticPr fontId="2"/>
  </si>
  <si>
    <t>長野県市町村自治振興組合</t>
    <rPh sb="0" eb="3">
      <t>ナガノケン</t>
    </rPh>
    <rPh sb="3" eb="6">
      <t>シチョウソン</t>
    </rPh>
    <rPh sb="6" eb="8">
      <t>ジチ</t>
    </rPh>
    <rPh sb="8" eb="10">
      <t>シンコウ</t>
    </rPh>
    <rPh sb="10" eb="12">
      <t>クミアイ</t>
    </rPh>
    <phoneticPr fontId="2"/>
  </si>
  <si>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
  </si>
  <si>
    <t>長野県市町村総合事務組合</t>
    <rPh sb="0" eb="3">
      <t>ナガノケン</t>
    </rPh>
    <rPh sb="3" eb="6">
      <t>シチョウソン</t>
    </rPh>
    <rPh sb="6" eb="8">
      <t>ソウゴウ</t>
    </rPh>
    <rPh sb="8" eb="10">
      <t>ジム</t>
    </rPh>
    <rPh sb="10" eb="12">
      <t>クミアイ</t>
    </rPh>
    <phoneticPr fontId="2"/>
  </si>
  <si>
    <t>長野県地方税滞納整理機構</t>
    <rPh sb="0" eb="3">
      <t>ナガノケン</t>
    </rPh>
    <rPh sb="3" eb="6">
      <t>チホウゼイ</t>
    </rPh>
    <rPh sb="6" eb="8">
      <t>タイノウ</t>
    </rPh>
    <rPh sb="8" eb="10">
      <t>セイリ</t>
    </rPh>
    <rPh sb="10" eb="12">
      <t>キコウ</t>
    </rPh>
    <phoneticPr fontId="2"/>
  </si>
  <si>
    <t>松塩筑木曽老人福祉施設組合</t>
    <rPh sb="0" eb="2">
      <t>マツシオ</t>
    </rPh>
    <rPh sb="2" eb="3">
      <t>チク</t>
    </rPh>
    <rPh sb="3" eb="5">
      <t>キソ</t>
    </rPh>
    <rPh sb="5" eb="7">
      <t>ロウジン</t>
    </rPh>
    <rPh sb="7" eb="9">
      <t>フクシ</t>
    </rPh>
    <rPh sb="9" eb="11">
      <t>シセツ</t>
    </rPh>
    <rPh sb="11" eb="13">
      <t>クミアイ</t>
    </rPh>
    <phoneticPr fontId="2"/>
  </si>
  <si>
    <t>　　（一般会計）</t>
    <rPh sb="3" eb="5">
      <t>イッパン</t>
    </rPh>
    <rPh sb="5" eb="7">
      <t>カイケイ</t>
    </rPh>
    <phoneticPr fontId="2"/>
  </si>
  <si>
    <t>　　（介護保険特別会計）</t>
    <rPh sb="3" eb="5">
      <t>カイゴ</t>
    </rPh>
    <rPh sb="5" eb="7">
      <t>ホケン</t>
    </rPh>
    <rPh sb="7" eb="9">
      <t>トクベツ</t>
    </rPh>
    <rPh sb="9" eb="11">
      <t>カイケイ</t>
    </rPh>
    <phoneticPr fontId="2"/>
  </si>
  <si>
    <t>　　（下水道事業会計）</t>
    <rPh sb="3" eb="6">
      <t>ゲスイドウ</t>
    </rPh>
    <rPh sb="6" eb="8">
      <t>ジギョウ</t>
    </rPh>
    <rPh sb="8" eb="10">
      <t>カイケイ</t>
    </rPh>
    <phoneticPr fontId="2"/>
  </si>
  <si>
    <t>　　（後期高齢者医療特別会計）</t>
    <rPh sb="3" eb="5">
      <t>コウキ</t>
    </rPh>
    <rPh sb="5" eb="8">
      <t>コウレイシャ</t>
    </rPh>
    <rPh sb="8" eb="10">
      <t>イリョウ</t>
    </rPh>
    <rPh sb="10" eb="12">
      <t>トクベツ</t>
    </rPh>
    <rPh sb="12" eb="14">
      <t>カイケイ</t>
    </rPh>
    <phoneticPr fontId="2"/>
  </si>
  <si>
    <t>　　（非常勤職員公務災害補償特別会計）</t>
    <rPh sb="3" eb="6">
      <t>ヒジョウキン</t>
    </rPh>
    <rPh sb="6" eb="8">
      <t>ショクイン</t>
    </rPh>
    <rPh sb="8" eb="10">
      <t>コウム</t>
    </rPh>
    <rPh sb="10" eb="12">
      <t>サイガイ</t>
    </rPh>
    <rPh sb="12" eb="14">
      <t>ホショウ</t>
    </rPh>
    <rPh sb="14" eb="16">
      <t>トクベツ</t>
    </rPh>
    <rPh sb="16" eb="18">
      <t>カイケイ</t>
    </rPh>
    <phoneticPr fontId="2"/>
  </si>
  <si>
    <t>上松町役場庁舎整備基金</t>
    <rPh sb="0" eb="3">
      <t>アゲマツマチ</t>
    </rPh>
    <rPh sb="3" eb="5">
      <t>ヤクバ</t>
    </rPh>
    <rPh sb="5" eb="7">
      <t>チョウシャ</t>
    </rPh>
    <rPh sb="7" eb="9">
      <t>セイビ</t>
    </rPh>
    <rPh sb="9" eb="11">
      <t>キキン</t>
    </rPh>
    <phoneticPr fontId="5"/>
  </si>
  <si>
    <t>地域福祉振興基金</t>
    <rPh sb="0" eb="2">
      <t>チイキ</t>
    </rPh>
    <rPh sb="2" eb="4">
      <t>フクシ</t>
    </rPh>
    <rPh sb="4" eb="6">
      <t>シンコウ</t>
    </rPh>
    <rPh sb="6" eb="8">
      <t>キキン</t>
    </rPh>
    <phoneticPr fontId="2"/>
  </si>
  <si>
    <t>赤沢施設整備基金</t>
    <rPh sb="0" eb="2">
      <t>アカサワ</t>
    </rPh>
    <rPh sb="2" eb="4">
      <t>シセツ</t>
    </rPh>
    <rPh sb="4" eb="6">
      <t>セイビ</t>
    </rPh>
    <rPh sb="6" eb="8">
      <t>キキン</t>
    </rPh>
    <phoneticPr fontId="2"/>
  </si>
  <si>
    <t>森林環境整備基金</t>
    <rPh sb="0" eb="2">
      <t>シンリン</t>
    </rPh>
    <rPh sb="2" eb="4">
      <t>カンキョウ</t>
    </rPh>
    <rPh sb="4" eb="6">
      <t>セイビ</t>
    </rPh>
    <rPh sb="6" eb="8">
      <t>キキン</t>
    </rPh>
    <phoneticPr fontId="2"/>
  </si>
  <si>
    <t>教育施設基金</t>
    <rPh sb="0" eb="2">
      <t>キョウイク</t>
    </rPh>
    <rPh sb="2" eb="4">
      <t>シセツ</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</si>
</sst>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134A-468E-A1CB-F1EEE8DA74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124219</c:v>
                </c:pt>
                <c:pt idx="1">
                  <c:v>426391</c:v>
                </c:pt>
                <c:pt idx="2">
                  <c:v>121860</c:v>
                </c:pt>
                <c:pt idx="3">
                  <c:v>81990</c:v>
                </c:pt>
                <c:pt idx="4">
                  <c:v>95519</c:v>
                </c:pt>
              </c:numCache>
            </c:numRef>
          </c:val>
          <c:smooth val="0"/>
          <c:extLst>
            <c:ext xmlns:c16="http://schemas.microsoft.com/office/drawing/2014/chart" uri="{C3380CC4-5D6E-409C-BE32-E72D297353CC}">
              <c16:uniqueId val="{00000001-134A-468E-A1CB-F1EEE8DA74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2.86</c:v>
                </c:pt>
                <c:pt idx="1">
                  <c:v>3.71</c:v>
                </c:pt>
                <c:pt idx="2">
                  <c:v>2.82</c:v>
                </c:pt>
                <c:pt idx="3">
                  <c:v>3.39</c:v>
                </c:pt>
                <c:pt idx="4">
                  <c:v>2.4300000000000002</c:v>
                </c:pt>
              </c:numCache>
            </c:numRef>
          </c:val>
          <c:extLst>
            <c:ext xmlns:c16="http://schemas.microsoft.com/office/drawing/2014/chart" uri="{C3380CC4-5D6E-409C-BE32-E72D297353CC}">
              <c16:uniqueId val="{00000000-1BB3-4878-8C17-C1883CC77A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33.380000000000003</c:v>
                </c:pt>
                <c:pt idx="1">
                  <c:v>30.24</c:v>
                </c:pt>
                <c:pt idx="2">
                  <c:v>33.4</c:v>
                </c:pt>
                <c:pt idx="3">
                  <c:v>33.82</c:v>
                </c:pt>
                <c:pt idx="4">
                  <c:v>35</c:v>
                </c:pt>
              </c:numCache>
            </c:numRef>
          </c:val>
          <c:extLst>
            <c:ext xmlns:c16="http://schemas.microsoft.com/office/drawing/2014/chart" uri="{C3380CC4-5D6E-409C-BE32-E72D297353CC}">
              <c16:uniqueId val="{00000001-1BB3-4878-8C17-C1883CC77A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-4.88</c:v>
                </c:pt>
                <c:pt idx="1">
                  <c:v>-2.6</c:v>
                </c:pt>
                <c:pt idx="2">
                  <c:v>2.0699999999999998</c:v>
                </c:pt>
                <c:pt idx="3">
                  <c:v>-1.36</c:v>
                </c:pt>
                <c:pt idx="4">
                  <c:v>-2.39</c:v>
                </c:pt>
              </c:numCache>
            </c:numRef>
          </c:val>
          <c:smooth val="0"/>
          <c:extLst>
            <c:ext xmlns:c16="http://schemas.microsoft.com/office/drawing/2014/chart" uri="{C3380CC4-5D6E-409C-BE32-E72D297353CC}">
              <c16:uniqueId val="{00000002-1BB3-4878-8C17-C1883CC77A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65-4D3D-9789-ADD3780A8F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65-4D3D-9789-ADD3780A8F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65-4D3D-9789-ADD3780A8FB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065-4D3D-9789-ADD3780A8FB0}"/>
            </c:ext>
          </c:extLst>
        </c:ser>
        <c:ser>
          <c:idx val="4"/>
          <c:order val="4"/>
          <c:tx>
            <c:strRef>
              <c:f>データシート!$A$31</c:f>
              <c:strCache>
                <c:ptCount val="1"/>
                <c:pt idx="0">
                  <c:v>上松町後期高齢者医療特別会計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065-4D3D-9789-ADD3780A8FB0}"/>
            </c:ext>
          </c:extLst>
        </c:ser>
        <c:ser>
          <c:idx val="5"/>
          <c:order val="5"/>
          <c:tx>
            <c:strRef>
              <c:f>データシート!$A$32</c:f>
              <c:strCache>
                <c:ptCount val="1"/>
                <c:pt idx="0">
                  <c:v>上松町奨学金特別会計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065-4D3D-9789-ADD3780A8FB0}"/>
            </c:ext>
          </c:extLst>
        </c:ser>
        <c:ser>
          <c:idx val="6"/>
          <c:order val="6"/>
          <c:tx>
            <c:strRef>
              <c:f>データシート!$A$33</c:f>
              <c:strCache>
                <c:ptCount val="1"/>
                <c:pt idx="0">
                  <c:v>上松町国民健康保険特別会計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c:v>
                </c:pt>
                <c:pt idx="2">
                  <c:v>#N/A</c:v>
                </c:pt>
                <c:pt idx="3">
                  <c:v>0.36</c:v>
                </c:pt>
                <c:pt idx="4">
                  <c:v>#N/A</c:v>
                </c:pt>
                <c:pt idx="5">
                  <c:v>0.17</c:v>
                </c:pt>
                <c:pt idx="6">
                  <c:v>#N/A</c:v>
                </c:pt>
                <c:pt idx="7">
                  <c:v>0.21</c:v>
                </c:pt>
                <c:pt idx="8">
                  <c:v>#N/A</c:v>
                </c:pt>
                <c:pt idx="9">
                  <c:v>0.42</c:v>
                </c:pt>
              </c:numCache>
            </c:numRef>
          </c:val>
          <c:extLst>
            <c:ext xmlns:c16="http://schemas.microsoft.com/office/drawing/2014/chart" uri="{C3380CC4-5D6E-409C-BE32-E72D297353CC}">
              <c16:uniqueId val="{00000006-4065-4D3D-9789-ADD3780A8FB0}"/>
            </c:ext>
          </c:extLst>
        </c:ser>
        <c:ser>
          <c:idx val="7"/>
          <c:order val="7"/>
          <c:tx>
            <c:strRef>
              <c:f>データシート!$A$34</c:f>
              <c:strCache>
                <c:ptCount val="1"/>
                <c:pt idx="0">
                  <c:v>上松町下水道事業会計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0.05</c:v>
                </c:pt>
                <c:pt idx="2">
                  <c:v>#N/A</c:v>
                </c:pt>
                <c:pt idx="3">
                  <c:v>0.48</c:v>
                </c:pt>
                <c:pt idx="4">
                  <c:v>#N/A</c:v>
                </c:pt>
                <c:pt idx="5">
                  <c:v>0.99</c:v>
                </c:pt>
                <c:pt idx="6">
                  <c:v>#N/A</c:v>
                </c:pt>
                <c:pt idx="7">
                  <c:v>1.3</c:v>
                </c:pt>
                <c:pt idx="8">
                  <c:v>#N/A</c:v>
                </c:pt>
                <c:pt idx="9">
                  <c:v>2.16</c:v>
                </c:pt>
              </c:numCache>
            </c:numRef>
          </c:val>
          <c:extLst>
            <c:ext xmlns:c16="http://schemas.microsoft.com/office/drawing/2014/chart" uri="{C3380CC4-5D6E-409C-BE32-E72D297353CC}">
              <c16:uniqueId val="{00000007-4065-4D3D-9789-ADD3780A8FB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2.85</c:v>
                </c:pt>
                <c:pt idx="2">
                  <c:v>#N/A</c:v>
                </c:pt>
                <c:pt idx="3">
                  <c:v>3.7</c:v>
                </c:pt>
                <c:pt idx="4">
                  <c:v>#N/A</c:v>
                </c:pt>
                <c:pt idx="5">
                  <c:v>2.82</c:v>
                </c:pt>
                <c:pt idx="6">
                  <c:v>#N/A</c:v>
                </c:pt>
                <c:pt idx="7">
                  <c:v>3.38</c:v>
                </c:pt>
                <c:pt idx="8">
                  <c:v>#N/A</c:v>
                </c:pt>
                <c:pt idx="9">
                  <c:v>2.42</c:v>
                </c:pt>
              </c:numCache>
            </c:numRef>
          </c:val>
          <c:extLst>
            <c:ext xmlns:c16="http://schemas.microsoft.com/office/drawing/2014/chart" uri="{C3380CC4-5D6E-409C-BE32-E72D297353CC}">
              <c16:uniqueId val="{00000008-4065-4D3D-9789-ADD3780A8FB0}"/>
            </c:ext>
          </c:extLst>
        </c:ser>
        <c:ser>
          <c:idx val="9"/>
          <c:order val="9"/>
          <c:tx>
            <c:strRef>
              <c:f>データシート!$A$36</c:f>
              <c:strCache>
                <c:ptCount val="1"/>
                <c:pt idx="0">
                  <c:v>上松町水道事業会計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3.45</c:v>
                </c:pt>
                <c:pt idx="2">
                  <c:v>#N/A</c:v>
                </c:pt>
                <c:pt idx="3">
                  <c:v>2.57</c:v>
                </c:pt>
                <c:pt idx="4">
                  <c:v>#N/A</c:v>
                </c:pt>
                <c:pt idx="5">
                  <c:v>2.4300000000000002</c:v>
                </c:pt>
                <c:pt idx="6">
                  <c:v>#N/A</c:v>
                </c:pt>
                <c:pt idx="7">
                  <c:v>3.35</c:v>
                </c:pt>
                <c:pt idx="8">
                  <c:v>#N/A</c:v>
                </c:pt>
                <c:pt idx="9">
                  <c:v>5.0199999999999996</c:v>
                </c:pt>
              </c:numCache>
            </c:numRef>
          </c:val>
          <c:extLst>
            <c:ext xmlns:c16="http://schemas.microsoft.com/office/drawing/2014/chart" uri="{C3380CC4-5D6E-409C-BE32-E72D297353CC}">
              <c16:uniqueId val="{00000009-4065-4D3D-9789-ADD3780A8F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521</c:v>
                </c:pt>
                <c:pt idx="5">
                  <c:v>492</c:v>
                </c:pt>
                <c:pt idx="8">
                  <c:v>476</c:v>
                </c:pt>
                <c:pt idx="11">
                  <c:v>489</c:v>
                </c:pt>
                <c:pt idx="14">
                  <c:v>461</c:v>
                </c:pt>
              </c:numCache>
            </c:numRef>
          </c:val>
          <c:extLst>
            <c:ext xmlns:c16="http://schemas.microsoft.com/office/drawing/2014/chart" uri="{C3380CC4-5D6E-409C-BE32-E72D297353CC}">
              <c16:uniqueId val="{00000000-6023-4EA4-90B5-5C2A540205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23-4EA4-90B5-5C2A540205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16</c:v>
                </c:pt>
                <c:pt idx="3">
                  <c:v>16</c:v>
                </c:pt>
                <c:pt idx="6">
                  <c:v>20</c:v>
                </c:pt>
                <c:pt idx="9">
                  <c:v>20</c:v>
                </c:pt>
                <c:pt idx="12">
                  <c:v>20</c:v>
                </c:pt>
              </c:numCache>
            </c:numRef>
          </c:val>
          <c:extLst>
            <c:ext xmlns:c16="http://schemas.microsoft.com/office/drawing/2014/chart" uri="{C3380CC4-5D6E-409C-BE32-E72D297353CC}">
              <c16:uniqueId val="{00000002-6023-4EA4-90B5-5C2A540205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13</c:v>
                </c:pt>
                <c:pt idx="6">
                  <c:v>13</c:v>
                </c:pt>
                <c:pt idx="9">
                  <c:v>11</c:v>
                </c:pt>
                <c:pt idx="12">
                  <c:v>11</c:v>
                </c:pt>
              </c:numCache>
            </c:numRef>
          </c:val>
          <c:extLst>
            <c:ext xmlns:c16="http://schemas.microsoft.com/office/drawing/2014/chart" uri="{C3380CC4-5D6E-409C-BE32-E72D297353CC}">
              <c16:uniqueId val="{00000003-6023-4EA4-90B5-5C2A540205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151</c:v>
                </c:pt>
                <c:pt idx="3">
                  <c:v>142</c:v>
                </c:pt>
                <c:pt idx="6">
                  <c:v>135</c:v>
                </c:pt>
                <c:pt idx="9">
                  <c:v>138</c:v>
                </c:pt>
                <c:pt idx="12">
                  <c:v>109</c:v>
                </c:pt>
              </c:numCache>
            </c:numRef>
          </c:val>
          <c:extLst>
            <c:ext xmlns:c16="http://schemas.microsoft.com/office/drawing/2014/chart" uri="{C3380CC4-5D6E-409C-BE32-E72D297353CC}">
              <c16:uniqueId val="{00000004-6023-4EA4-90B5-5C2A540205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23-4EA4-90B5-5C2A540205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23-4EA4-90B5-5C2A540205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431</c:v>
                </c:pt>
                <c:pt idx="3">
                  <c:v>444</c:v>
                </c:pt>
                <c:pt idx="6">
                  <c:v>518</c:v>
                </c:pt>
                <c:pt idx="9">
                  <c:v>563</c:v>
                </c:pt>
                <c:pt idx="12">
                  <c:v>561</c:v>
                </c:pt>
              </c:numCache>
            </c:numRef>
          </c:val>
          <c:extLst>
            <c:ext xmlns:c16="http://schemas.microsoft.com/office/drawing/2014/chart" uri="{C3380CC4-5D6E-409C-BE32-E72D297353CC}">
              <c16:uniqueId val="{00000007-6023-4EA4-90B5-5C2A540205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90</c:v>
                </c:pt>
                <c:pt idx="2">
                  <c:v>#N/A</c:v>
                </c:pt>
                <c:pt idx="3">
                  <c:v>#N/A</c:v>
                </c:pt>
                <c:pt idx="4">
                  <c:v>123</c:v>
                </c:pt>
                <c:pt idx="5">
                  <c:v>#N/A</c:v>
                </c:pt>
                <c:pt idx="6">
                  <c:v>#N/A</c:v>
                </c:pt>
                <c:pt idx="7">
                  <c:v>210</c:v>
                </c:pt>
                <c:pt idx="8">
                  <c:v>#N/A</c:v>
                </c:pt>
                <c:pt idx="9">
                  <c:v>#N/A</c:v>
                </c:pt>
                <c:pt idx="10">
                  <c:v>243</c:v>
                </c:pt>
                <c:pt idx="11">
                  <c:v>#N/A</c:v>
                </c:pt>
                <c:pt idx="12">
                  <c:v>#N/A</c:v>
                </c:pt>
                <c:pt idx="13">
                  <c:v>240</c:v>
                </c:pt>
                <c:pt idx="14">
                  <c:v>#N/A</c:v>
                </c:pt>
              </c:numCache>
            </c:numRef>
          </c:val>
          <c:smooth val="0"/>
          <c:extLst>
            <c:ext xmlns:c16="http://schemas.microsoft.com/office/drawing/2014/chart" uri="{C3380CC4-5D6E-409C-BE32-E72D297353CC}">
              <c16:uniqueId val="{00000008-6023-4EA4-90B5-5C2A540205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3997</c:v>
                </c:pt>
                <c:pt idx="5">
                  <c:v>4289</c:v>
                </c:pt>
                <c:pt idx="8">
                  <c:v>4158</c:v>
                </c:pt>
                <c:pt idx="11">
                  <c:v>3969</c:v>
                </c:pt>
                <c:pt idx="14">
                  <c:v>4060</c:v>
                </c:pt>
              </c:numCache>
            </c:numRef>
          </c:val>
          <c:extLst>
            <c:ext xmlns:c16="http://schemas.microsoft.com/office/drawing/2014/chart" uri="{C3380CC4-5D6E-409C-BE32-E72D297353CC}">
              <c16:uniqueId val="{00000000-6910-41CF-8FE6-B00CFED009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146</c:v>
                </c:pt>
                <c:pt idx="5">
                  <c:v>139</c:v>
                </c:pt>
                <c:pt idx="8">
                  <c:v>189</c:v>
                </c:pt>
                <c:pt idx="11">
                  <c:v>163</c:v>
                </c:pt>
                <c:pt idx="14">
                  <c:v>148</c:v>
                </c:pt>
              </c:numCache>
            </c:numRef>
          </c:val>
          <c:extLst>
            <c:ext xmlns:c16="http://schemas.microsoft.com/office/drawing/2014/chart" uri="{C3380CC4-5D6E-409C-BE32-E72D297353CC}">
              <c16:uniqueId val="{00000001-6910-41CF-8FE6-B00CFED009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1763</c:v>
                </c:pt>
                <c:pt idx="5">
                  <c:v>1528</c:v>
                </c:pt>
                <c:pt idx="8">
                  <c:v>1737</c:v>
                </c:pt>
                <c:pt idx="11">
                  <c:v>1688</c:v>
                </c:pt>
                <c:pt idx="14">
                  <c:v>1706</c:v>
                </c:pt>
              </c:numCache>
            </c:numRef>
          </c:val>
          <c:extLst>
            <c:ext xmlns:c16="http://schemas.microsoft.com/office/drawing/2014/chart" uri="{C3380CC4-5D6E-409C-BE32-E72D297353CC}">
              <c16:uniqueId val="{00000002-6910-41CF-8FE6-B00CFED009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10-41CF-8FE6-B00CFED009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10-41CF-8FE6-B00CFED009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10-41CF-8FE6-B00CFED009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604</c:v>
                </c:pt>
                <c:pt idx="3">
                  <c:v>646</c:v>
                </c:pt>
                <c:pt idx="6">
                  <c:v>643</c:v>
                </c:pt>
                <c:pt idx="9">
                  <c:v>668</c:v>
                </c:pt>
                <c:pt idx="12">
                  <c:v>644</c:v>
                </c:pt>
              </c:numCache>
            </c:numRef>
          </c:val>
          <c:extLst>
            <c:ext xmlns:c16="http://schemas.microsoft.com/office/drawing/2014/chart" uri="{C3380CC4-5D6E-409C-BE32-E72D297353CC}">
              <c16:uniqueId val="{00000006-6910-41CF-8FE6-B00CFED009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89</c:v>
                </c:pt>
                <c:pt idx="3">
                  <c:v>73</c:v>
                </c:pt>
                <c:pt idx="6">
                  <c:v>75</c:v>
                </c:pt>
                <c:pt idx="9">
                  <c:v>96</c:v>
                </c:pt>
                <c:pt idx="12">
                  <c:v>93</c:v>
                </c:pt>
              </c:numCache>
            </c:numRef>
          </c:val>
          <c:extLst>
            <c:ext xmlns:c16="http://schemas.microsoft.com/office/drawing/2014/chart" uri="{C3380CC4-5D6E-409C-BE32-E72D297353CC}">
              <c16:uniqueId val="{00000007-6910-41CF-8FE6-B00CFED009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1454</c:v>
                </c:pt>
                <c:pt idx="3">
                  <c:v>1349</c:v>
                </c:pt>
                <c:pt idx="6">
                  <c:v>1180</c:v>
                </c:pt>
                <c:pt idx="9">
                  <c:v>873</c:v>
                </c:pt>
                <c:pt idx="12">
                  <c:v>874</c:v>
                </c:pt>
              </c:numCache>
            </c:numRef>
          </c:val>
          <c:extLst>
            <c:ext xmlns:c16="http://schemas.microsoft.com/office/drawing/2014/chart" uri="{C3380CC4-5D6E-409C-BE32-E72D297353CC}">
              <c16:uniqueId val="{00000008-6910-41CF-8FE6-B00CFED009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188</c:v>
                </c:pt>
                <c:pt idx="3">
                  <c:v>170</c:v>
                </c:pt>
                <c:pt idx="6">
                  <c:v>160</c:v>
                </c:pt>
                <c:pt idx="9">
                  <c:v>134</c:v>
                </c:pt>
                <c:pt idx="12">
                  <c:v>115</c:v>
                </c:pt>
              </c:numCache>
            </c:numRef>
          </c:val>
          <c:extLst>
            <c:ext xmlns:c16="http://schemas.microsoft.com/office/drawing/2014/chart" uri="{C3380CC4-5D6E-409C-BE32-E72D297353CC}">
              <c16:uniqueId val="{00000009-6910-41CF-8FE6-B00CFED009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4289</c:v>
                </c:pt>
                <c:pt idx="3">
                  <c:v>5329</c:v>
                </c:pt>
                <c:pt idx="6">
                  <c:v>5337</c:v>
                </c:pt>
                <c:pt idx="9">
                  <c:v>5165</c:v>
                </c:pt>
                <c:pt idx="12">
                  <c:v>5073</c:v>
                </c:pt>
              </c:numCache>
            </c:numRef>
          </c:val>
          <c:extLst>
            <c:ext xmlns:c16="http://schemas.microsoft.com/office/drawing/2014/chart" uri="{C3380CC4-5D6E-409C-BE32-E72D297353CC}">
              <c16:uniqueId val="{0000000A-6910-41CF-8FE6-B00CFED009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718</c:v>
                </c:pt>
                <c:pt idx="2">
                  <c:v>#N/A</c:v>
                </c:pt>
                <c:pt idx="3">
                  <c:v>#N/A</c:v>
                </c:pt>
                <c:pt idx="4">
                  <c:v>1611</c:v>
                </c:pt>
                <c:pt idx="5">
                  <c:v>#N/A</c:v>
                </c:pt>
                <c:pt idx="6">
                  <c:v>#N/A</c:v>
                </c:pt>
                <c:pt idx="7">
                  <c:v>1311</c:v>
                </c:pt>
                <c:pt idx="8">
                  <c:v>#N/A</c:v>
                </c:pt>
                <c:pt idx="9">
                  <c:v>#N/A</c:v>
                </c:pt>
                <c:pt idx="10">
                  <c:v>1116</c:v>
                </c:pt>
                <c:pt idx="11">
                  <c:v>#N/A</c:v>
                </c:pt>
                <c:pt idx="12">
                  <c:v>#N/A</c:v>
                </c:pt>
                <c:pt idx="13">
                  <c:v>886</c:v>
                </c:pt>
                <c:pt idx="14">
                  <c:v>#N/A</c:v>
                </c:pt>
              </c:numCache>
            </c:numRef>
          </c:val>
          <c:smooth val="0"/>
          <c:extLst>
            <c:ext xmlns:c16="http://schemas.microsoft.com/office/drawing/2014/chart" uri="{C3380CC4-5D6E-409C-BE32-E72D297353CC}">
              <c16:uniqueId val="{0000000B-6910-41CF-8FE6-B00CFED009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907</c:v>
                </c:pt>
                <c:pt idx="1">
                  <c:v>903</c:v>
                </c:pt>
                <c:pt idx="2">
                  <c:v>926</c:v>
                </c:pt>
              </c:numCache>
            </c:numRef>
          </c:val>
          <c:extLst>
            <c:ext xmlns:c16="http://schemas.microsoft.com/office/drawing/2014/chart" uri="{C3380CC4-5D6E-409C-BE32-E72D297353CC}">
              <c16:uniqueId val="{00000000-53EF-4F94-8504-0CE20C55F4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163</c:v>
                </c:pt>
                <c:pt idx="1">
                  <c:v>139</c:v>
                </c:pt>
                <c:pt idx="2">
                  <c:v>142</c:v>
                </c:pt>
              </c:numCache>
            </c:numRef>
          </c:val>
          <c:extLst>
            <c:ext xmlns:c16="http://schemas.microsoft.com/office/drawing/2014/chart" uri="{C3380CC4-5D6E-409C-BE32-E72D297353CC}">
              <c16:uniqueId val="{00000001-53EF-4F94-8504-0CE20C55F4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447</c:v>
                </c:pt>
                <c:pt idx="1">
                  <c:v>418</c:v>
                </c:pt>
                <c:pt idx="2">
                  <c:v>415</c:v>
                </c:pt>
              </c:numCache>
            </c:numRef>
          </c:val>
          <c:extLst>
            <c:ext xmlns:c16="http://schemas.microsoft.com/office/drawing/2014/chart" uri="{C3380CC4-5D6E-409C-BE32-E72D297353CC}">
              <c16:uniqueId val="{00000002-53EF-4F94-8504-0CE20C55F4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4,001
3,906
168.42
4,416,589
4,286,607
64,227
2,646,362
5,073,043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財政力指数は、類似団体内平均値と同等であり、近年は横ばいで推移している。人口減少の影響により地方税は減少傾向となる見込みであり、地方交付税への依存が依然として高い状況である。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76701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類似団体内平均値を下回りながらも増加傾向にあった経常収支比率は、令和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年度以降類似団体内平均値を上回って推移している。令和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臨時財政対策債の減少はあったものの、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普通交付税の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により経常一般財源（歳入）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は増加となり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、経常経費充当一般財源（歳出）は人件費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・物件費・補助費等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の費目において増加しており、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+25,216(+3.5%)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が大きく比率は上昇した。今後の地方税・普通交付税の動向によっては更なる数値の上昇が懸念される。主に人件費・物件費・維持補修費が増加傾向にあることから、適正な定員管理及び更なる歳出面の見直しにより経常経費の削減に努め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147828</xdr:rowOff>
    </xdr:from>
    <xdr:to>
      <xdr:col>23</xdr:col>
      <xdr:colOff>133350</xdr:colOff>
      <xdr:row>65</xdr:row>
      <xdr:rowOff>167132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9207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143129</xdr:rowOff>
    </xdr:from>
    <xdr:to>
      <xdr:col>19</xdr:col>
      <xdr:colOff>133350</xdr:colOff>
      <xdr:row>65</xdr:row>
      <xdr:rowOff>147828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15929"/>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143129</xdr:rowOff>
    </xdr:from>
    <xdr:to>
      <xdr:col>15</xdr:col>
      <xdr:colOff>82550</xdr:colOff>
      <xdr:row>65</xdr:row>
      <xdr:rowOff>89916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15929"/>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89916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8108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116332</xdr:rowOff>
    </xdr:from>
    <xdr:to>
      <xdr:col>23</xdr:col>
      <xdr:colOff>184150</xdr:colOff>
      <xdr:row>66</xdr:row>
      <xdr:rowOff>46482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88409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3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97028</xdr:rowOff>
    </xdr:from>
    <xdr:to>
      <xdr:col>19</xdr:col>
      <xdr:colOff>184150</xdr:colOff>
      <xdr:row>66</xdr:row>
      <xdr:rowOff>27178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11955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92329</xdr:rowOff>
    </xdr:from>
    <xdr:to>
      <xdr:col>15</xdr:col>
      <xdr:colOff>133350</xdr:colOff>
      <xdr:row>65</xdr:row>
      <xdr:rowOff>22479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7256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5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[376,620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年度の増減は、令和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年度に実施した新庁舎建設事業に係る備品購入・業務委託、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スクール構想によるネットワーク環境構築業務等が主な要因である。また、令和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年度においては施設老朽化に伴う維持補修費が増加しており、人口減少も相まって数値は増加傾向にある。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コンビニ交付システムの導入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業務電算化が進んだことによる保守点検・システム改修・機器使用料、各種計画策定・更新に係る委託料等の物件費、及び施設の老朽化による維持補修費は依然として増加傾向にあることから、業務の見直しや公共施設等総合管理計画による効率的な事業実施に努め、経費の削減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57241</xdr:rowOff>
    </xdr:from>
    <xdr:to>
      <xdr:col>23</xdr:col>
      <xdr:colOff>133350</xdr:colOff>
      <xdr:row>81</xdr:row>
      <xdr:rowOff>64681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44691"/>
          <a:ext cx="838200" cy="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57241</xdr:rowOff>
    </xdr:from>
    <xdr:to>
      <xdr:col>19</xdr:col>
      <xdr:colOff>133350</xdr:colOff>
      <xdr:row>81</xdr:row>
      <xdr:rowOff>63661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44691"/>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47321</xdr:rowOff>
    </xdr:from>
    <xdr:to>
      <xdr:col>15</xdr:col>
      <xdr:colOff>82550</xdr:colOff>
      <xdr:row>81</xdr:row>
      <xdr:rowOff>63661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34771"/>
          <a:ext cx="8890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38263</xdr:rowOff>
    </xdr:from>
    <xdr:to>
      <xdr:col>11</xdr:col>
      <xdr:colOff>31750</xdr:colOff>
      <xdr:row>81</xdr:row>
      <xdr:rowOff>47321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25713"/>
          <a:ext cx="889000" cy="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13881</xdr:rowOff>
    </xdr:from>
    <xdr:to>
      <xdr:col>23</xdr:col>
      <xdr:colOff>184150</xdr:colOff>
      <xdr:row>81</xdr:row>
      <xdr:rowOff>115481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0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106608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2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6441</xdr:rowOff>
    </xdr:from>
    <xdr:to>
      <xdr:col>19</xdr:col>
      <xdr:colOff>184150</xdr:colOff>
      <xdr:row>81</xdr:row>
      <xdr:rowOff>108041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9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118218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6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12861</xdr:rowOff>
    </xdr:from>
    <xdr:to>
      <xdr:col>15</xdr:col>
      <xdr:colOff>133350</xdr:colOff>
      <xdr:row>81</xdr:row>
      <xdr:rowOff>114461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124638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6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167971</xdr:rowOff>
    </xdr:from>
    <xdr:to>
      <xdr:col>11</xdr:col>
      <xdr:colOff>82550</xdr:colOff>
      <xdr:row>81</xdr:row>
      <xdr:rowOff>98121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108298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158913</xdr:rowOff>
    </xdr:from>
    <xdr:to>
      <xdr:col>7</xdr:col>
      <xdr:colOff>31750</xdr:colOff>
      <xdr:row>81</xdr:row>
      <xdr:rowOff>89063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99240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4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概ね類似団体内平均値と同様の数値・推移となっており、全国町村平均を下回っている。今後も地域の状況等を踏まえながら、適正な給与水準を保っていく。</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147320</xdr:rowOff>
    </xdr:from>
    <xdr:to>
      <xdr:col>81</xdr:col>
      <xdr:colOff>44450</xdr:colOff>
      <xdr:row>88</xdr:row>
      <xdr:rowOff>9652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6347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xdr:rowOff>
    </xdr:from>
    <xdr:to>
      <xdr:col>77</xdr:col>
      <xdr:colOff>44450</xdr:colOff>
      <xdr:row>88</xdr:row>
      <xdr:rowOff>38608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972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33782</xdr:rowOff>
    </xdr:from>
    <xdr:to>
      <xdr:col>72</xdr:col>
      <xdr:colOff>203200</xdr:colOff>
      <xdr:row>88</xdr:row>
      <xdr:rowOff>38608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213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33782</xdr:rowOff>
    </xdr:from>
    <xdr:to>
      <xdr:col>68</xdr:col>
      <xdr:colOff>152400</xdr:colOff>
      <xdr:row>88</xdr:row>
      <xdr:rowOff>48261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2138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130302</xdr:rowOff>
    </xdr:from>
    <xdr:to>
      <xdr:col>77</xdr:col>
      <xdr:colOff>95250</xdr:colOff>
      <xdr:row>88</xdr:row>
      <xdr:rowOff>60452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45229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159258</xdr:rowOff>
    </xdr:from>
    <xdr:to>
      <xdr:col>73</xdr:col>
      <xdr:colOff>44450</xdr:colOff>
      <xdr:row>88</xdr:row>
      <xdr:rowOff>89408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74185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154432</xdr:rowOff>
    </xdr:from>
    <xdr:to>
      <xdr:col>68</xdr:col>
      <xdr:colOff>203200</xdr:colOff>
      <xdr:row>88</xdr:row>
      <xdr:rowOff>84582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69359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類似団体内平均値を下回ってはいるものの、人口減少の影響により数値としては増加傾向にある。中山間地という地形的特徴から地域が点在しており、効率性の悪さなどの課題点も多く一概に人口＝事務量が当てはまらない面もあるが、人口が大きく減少している中、職員数は横ばいで推移していることから、上松町定員管理計画に基づいた適正な人員配置と業務の効率化を図り、適正な定員管理に努め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37822</xdr:rowOff>
    </xdr:from>
    <xdr:to>
      <xdr:col>81</xdr:col>
      <xdr:colOff>44450</xdr:colOff>
      <xdr:row>59</xdr:row>
      <xdr:rowOff>47474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533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35868</xdr:rowOff>
    </xdr:from>
    <xdr:to>
      <xdr:col>77</xdr:col>
      <xdr:colOff>44450</xdr:colOff>
      <xdr:row>59</xdr:row>
      <xdr:rowOff>37822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51418"/>
          <a:ext cx="8890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30008</xdr:rowOff>
    </xdr:from>
    <xdr:to>
      <xdr:col>72</xdr:col>
      <xdr:colOff>203200</xdr:colOff>
      <xdr:row>59</xdr:row>
      <xdr:rowOff>35868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45558"/>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23229</xdr:rowOff>
    </xdr:from>
    <xdr:to>
      <xdr:col>68</xdr:col>
      <xdr:colOff>152400</xdr:colOff>
      <xdr:row>59</xdr:row>
      <xdr:rowOff>30008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38779"/>
          <a:ext cx="889000" cy="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168124</xdr:rowOff>
    </xdr:from>
    <xdr:to>
      <xdr:col>81</xdr:col>
      <xdr:colOff>95250</xdr:colOff>
      <xdr:row>59</xdr:row>
      <xdr:rowOff>98274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13201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5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158472</xdr:rowOff>
    </xdr:from>
    <xdr:to>
      <xdr:col>77</xdr:col>
      <xdr:colOff>95250</xdr:colOff>
      <xdr:row>59</xdr:row>
      <xdr:rowOff>88622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98799</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7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156518</xdr:rowOff>
    </xdr:from>
    <xdr:to>
      <xdr:col>73</xdr:col>
      <xdr:colOff>44450</xdr:colOff>
      <xdr:row>59</xdr:row>
      <xdr:rowOff>86668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0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96845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6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150658</xdr:rowOff>
    </xdr:from>
    <xdr:to>
      <xdr:col>68</xdr:col>
      <xdr:colOff>203200</xdr:colOff>
      <xdr:row>59</xdr:row>
      <xdr:rowOff>80808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90985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6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143879</xdr:rowOff>
    </xdr:from>
    <xdr:to>
      <xdr:col>64</xdr:col>
      <xdr:colOff>152400</xdr:colOff>
      <xdr:row>59</xdr:row>
      <xdr:rowOff>74029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8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84206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5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年度の単年度実質公債費比率は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％となっている。企業会計における地方債残高減少に伴い元利償還金に対する繰出金は減少傾向にあるものの、令和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標準税収入額等、臨</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時財政対策債発行可能額が大きく減少し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たが、前年度に大きく増加した公債費が令和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年度では減少となったことから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横ばいとなった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。今後についても、老朽化施設の更新・改修が断続的に発生する見込みであり、事業実施に伴う借入れにより元利償還金は令和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年度をピークに暫く高止まりとなる見込みであることから、計画的かつ有利な地方債の借入により健全な財政運営に努める。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43</xdr:row>
      <xdr:rowOff>38946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82604"/>
          <a:ext cx="8382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42</xdr:row>
      <xdr:rowOff>81704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1369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84244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0091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40</xdr:row>
      <xdr:rowOff>151130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0010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131673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年度以前、一般会計及び公営企業会計における地方債残高が減少していたこと、充当可能基金のうち特に庁舎建設整備基金残高が増加していたことから減少が続いていたが、令和元年度から令和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年度にかけ大きく増加。増加要因は新庁舎建設事業・木曽広域連合</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CATVFTTH</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化事業等大型事業実施による充当可能基金の減、地方債残高の増である。公営企業債残高の減、財政調整基金等の積立てによる充当可能基金の増により令和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年度には減少に転じている。将来負担比率は令和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がピークであり地方債の償還によって減少していく見込みであるが、充当可能基金・標準財政規模の減少によっては比率の上昇も考えられる。老朽化施設の改修が断続的に発生しているため、事業実施の適正化を図り計画的且つ健全な財政運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29633</xdr:rowOff>
    </xdr:from>
    <xdr:to>
      <xdr:col>81</xdr:col>
      <xdr:colOff>44450</xdr:colOff>
      <xdr:row>16</xdr:row>
      <xdr:rowOff>151432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772833"/>
          <a:ext cx="8382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151432</xdr:rowOff>
    </xdr:from>
    <xdr:to>
      <xdr:col>77</xdr:col>
      <xdr:colOff>44450</xdr:colOff>
      <xdr:row>17</xdr:row>
      <xdr:rowOff>62714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894632"/>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62714</xdr:rowOff>
    </xdr:from>
    <xdr:to>
      <xdr:col>72</xdr:col>
      <xdr:colOff>203200</xdr:colOff>
      <xdr:row>18</xdr:row>
      <xdr:rowOff>126819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977364"/>
          <a:ext cx="889000" cy="23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168910</xdr:rowOff>
    </xdr:from>
    <xdr:to>
      <xdr:col>68</xdr:col>
      <xdr:colOff>152400</xdr:colOff>
      <xdr:row>18</xdr:row>
      <xdr:rowOff>126819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740660"/>
          <a:ext cx="889000" cy="47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122360</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9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100632</xdr:rowOff>
    </xdr:from>
    <xdr:to>
      <xdr:col>77</xdr:col>
      <xdr:colOff>95250</xdr:colOff>
      <xdr:row>17</xdr:row>
      <xdr:rowOff>30782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15559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93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11914</xdr:rowOff>
    </xdr:from>
    <xdr:to>
      <xdr:col>73</xdr:col>
      <xdr:colOff>44450</xdr:colOff>
      <xdr:row>17</xdr:row>
      <xdr:rowOff>113514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9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98291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76019</xdr:rowOff>
    </xdr:from>
    <xdr:to>
      <xdr:col>68</xdr:col>
      <xdr:colOff>203200</xdr:colOff>
      <xdr:row>19</xdr:row>
      <xdr:rowOff>6169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1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162396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24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118110</xdr:rowOff>
    </xdr:from>
    <xdr:to>
      <xdr:col>64</xdr:col>
      <xdr:colOff>152400</xdr:colOff>
      <xdr:row>16</xdr:row>
      <xdr:rowOff>48260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33037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4,001
3,906
168.42
4,416,589
4,286,607
64,227
2,646,362
5,073,043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類似団体内平均値と概ね同様に推移している。令和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年度の増加は会計年度任用職員制度移行によるものである。令和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年度については、職員数</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、前年度事業支弁人件費の影響により人件費充当経常一般財源等は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臨時財政対策債は減少したが、普通交付税の増加により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経常一般財源総額が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したため比率は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している。人口減少が続いている中にあっては上松町定員管理計画等に基づいた適正な定員管理を行い、業務の見直し及び効率化を進め人件費の抑制に努める。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87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69850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2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69850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20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69850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20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64770</xdr:rowOff>
    </xdr:from>
    <xdr:to>
      <xdr:col>24</xdr:col>
      <xdr:colOff>76200</xdr:colOff>
      <xdr:row>36</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19050</xdr:rowOff>
    </xdr:from>
    <xdr:to>
      <xdr:col>15</xdr:col>
      <xdr:colOff>149225</xdr:colOff>
      <xdr:row>36</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19050</xdr:rowOff>
    </xdr:from>
    <xdr:to>
      <xdr:col>6</xdr:col>
      <xdr:colOff>171450</xdr:colOff>
      <xdr:row>36</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多くの業務が電算化されていることから保守点検</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・システム改修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などの委託料、機器使用料が増加傾向にあり、公共施設やインフラ・事業計画等の各種計画策定・見直しに係る委託費も増加している。また、高齢化の影響から老人福祉に係る物件費が増加傾向にあ</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年度については物価高騰の影響を受けている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コンビニ交付システム導入による</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業務委託事業</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により増加となった。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近年は類似団体内平均値を上回っているため、電算化や各種業務委託を考慮した職員配置含め適宜業務の見直し、過大とならない適切な委託等を行い物件費の抑制に努める。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56134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479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163576</xdr:rowOff>
    </xdr:from>
    <xdr:to>
      <xdr:col>78</xdr:col>
      <xdr:colOff>69850</xdr:colOff>
      <xdr:row>17</xdr:row>
      <xdr:rowOff>33274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06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163576</xdr:rowOff>
    </xdr:from>
    <xdr:to>
      <xdr:col>73</xdr:col>
      <xdr:colOff>180975</xdr:colOff>
      <xdr:row>17</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06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24130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20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148861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94251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112776</xdr:rowOff>
    </xdr:from>
    <xdr:to>
      <xdr:col>74</xdr:col>
      <xdr:colOff>31750</xdr:colOff>
      <xdr:row>17</xdr:row>
      <xdr:rowOff>42926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27703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類似団体内平均値と同様の数値で推移している。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人口は減少を続けているが、少子高齢化の影響が大きく扶助費充当経常一般財源等は横ばいで推移している。今後の増加も見込まれることから、審査等を正確に行い抑制に努める。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75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年度以前は</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類似団体内平均値と比べ高い値で推移していたが</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令和元年度から大きく減少</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しており、これは</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下水道事業会計の法適用化（</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R1</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）、木曽広域連合汚泥処理事業会計の法適用化（</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年度は後期高齢者医療事業及び木曽広域連合による介護保険事業への繰出金</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の増、臨時財政対策債の減により</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経常一般財源総額が</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比率は</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横ばいとなっ</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。今後においても、</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施設の老朽化等により増加傾向のため公共施設等総合管理計画等により適切な補修等を行っていく必要がある。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134620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72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591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591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157480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690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100347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類似団体内平均値より高く増加傾向にある。令和元年度は下水道事業会計の法適用化、令和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年度は木曽広域連合汚泥処理事業会計の法適用化が主な増加要因である。令和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年度の補助費等充当経常一般財源等は微減</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であったが</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、木曽広域連合負担金の</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増加により令和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年度は増加</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団体等補助について活動実績と成果を十分に検証し、過剰とならないようにする必要がある。また、補助金等の大半は木曽広域連合へのものであり、町のみでなく連合を含め内容を精査し抑制に努めていく。水道・下水道事業会計への負担金が依然大きいことから、適切な料金設定等経営の見直しを図っ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99568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6055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38</xdr:row>
      <xdr:rowOff>90424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5415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5415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94996</xdr:rowOff>
    </xdr:from>
    <xdr:to>
      <xdr:col>69</xdr:col>
      <xdr:colOff>92075</xdr:colOff>
      <xdr:row>38</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6100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62484</xdr:rowOff>
    </xdr:from>
    <xdr:to>
      <xdr:col>69</xdr:col>
      <xdr:colOff>142875</xdr:colOff>
      <xdr:row>38</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148861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44196</xdr:rowOff>
    </xdr:from>
    <xdr:to>
      <xdr:col>65</xdr:col>
      <xdr:colOff>53975</xdr:colOff>
      <xdr:row>38</xdr:row>
      <xdr:rowOff>145796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130573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年度までの公債費充当経常一般財源等は増減を繰り返しながら概ね横ばいで推移していたが、令和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新庁舎建設事業</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木曽広域</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CATVFTTH</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化事業等大型事業の償還</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開始により</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大きく増</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類似団体内平均値を上回ることとなった。</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年度は木曽広域連合ごみ処理施設整備事業・小学校中規模改修事業の償還開始により増加が続いたが、令和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年度は大型事業等の償還開始はなく、微減となった。</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今後についても、老朽化施設の更新・改修が断続的に発生する見込みであり、事業実施に伴う借入れにより元利償還金は令和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年度をピークに暫く高止まりとなる見込みである。計画的な借入れや繰上償還の検討により抑制に努める。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62230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2486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724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142239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96520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近年は類似団体内平均値を上回った推移が続いている。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年度は普通交付税</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により経常一般財源総額が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増加しており、人件費・物件費等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の費目充当経常一般財源</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はそれぞれ増加</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したことから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比率は増加している。経常的な一般財源等のうち自主財源は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％程度であり人口減少に伴う自主財源の減少も見込まれるため、適切な行政運営となるよう水道・下水道事業会計を含め町全体の経費見直しに努める。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87812</xdr:rowOff>
    </xdr:from>
    <xdr:to>
      <xdr:col>82</xdr:col>
      <xdr:colOff>107950</xdr:colOff>
      <xdr:row>78</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609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99242</xdr:rowOff>
    </xdr:from>
    <xdr:to>
      <xdr:col>78</xdr:col>
      <xdr:colOff>69850</xdr:colOff>
      <xdr:row>78</xdr:row>
      <xdr:rowOff>87812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0089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99242</xdr:rowOff>
    </xdr:from>
    <xdr:to>
      <xdr:col>73</xdr:col>
      <xdr:colOff>180975</xdr:colOff>
      <xdr:row>78</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00892"/>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68218</xdr:rowOff>
    </xdr:from>
    <xdr:to>
      <xdr:col>69</xdr:col>
      <xdr:colOff>92075</xdr:colOff>
      <xdr:row>78</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4131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37012</xdr:rowOff>
    </xdr:from>
    <xdr:to>
      <xdr:col>78</xdr:col>
      <xdr:colOff>120650</xdr:colOff>
      <xdr:row>78</xdr:row>
      <xdr:rowOff>138612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123389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9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48442</xdr:rowOff>
    </xdr:from>
    <xdr:to>
      <xdr:col>74</xdr:col>
      <xdr:colOff>31750</xdr:colOff>
      <xdr:row>77</xdr:row>
      <xdr:rowOff>150042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134819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3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17418</xdr:rowOff>
    </xdr:from>
    <xdr:to>
      <xdr:col>65</xdr:col>
      <xdr:colOff>53975</xdr:colOff>
      <xdr:row>78</xdr:row>
      <xdr:rowOff>119018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103795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長野県上松町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2182</xdr:rowOff>
    </xdr:from>
    <xdr:to>
      <xdr:col>29</xdr:col>
      <xdr:colOff>127000</xdr:colOff>
      <xdr:row>19</xdr:row>
      <xdr:rowOff>11305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307357"/>
          <a:ext cx="647700" cy="9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11305</xdr:rowOff>
    </xdr:from>
    <xdr:to>
      <xdr:col>26</xdr:col>
      <xdr:colOff>50800</xdr:colOff>
      <xdr:row>19</xdr:row>
      <xdr:rowOff>18361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316480"/>
          <a:ext cx="698500" cy="7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18361</xdr:rowOff>
    </xdr:from>
    <xdr:to>
      <xdr:col>22</xdr:col>
      <xdr:colOff>114300</xdr:colOff>
      <xdr:row>19</xdr:row>
      <xdr:rowOff>36311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323536"/>
          <a:ext cx="698500" cy="1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36311</xdr:rowOff>
    </xdr:from>
    <xdr:to>
      <xdr:col>18</xdr:col>
      <xdr:colOff>177800</xdr:colOff>
      <xdr:row>19</xdr:row>
      <xdr:rowOff>52498</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341486"/>
          <a:ext cx="698500" cy="1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122832</xdr:rowOff>
    </xdr:from>
    <xdr:to>
      <xdr:col>29</xdr:col>
      <xdr:colOff>177800</xdr:colOff>
      <xdr:row>19</xdr:row>
      <xdr:rowOff>52982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25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94909</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22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131955</xdr:rowOff>
    </xdr:from>
    <xdr:to>
      <xdr:col>26</xdr:col>
      <xdr:colOff>101600</xdr:colOff>
      <xdr:row>19</xdr:row>
      <xdr:rowOff>62105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265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46882</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139011</xdr:rowOff>
    </xdr:from>
    <xdr:to>
      <xdr:col>22</xdr:col>
      <xdr:colOff>165100</xdr:colOff>
      <xdr:row>19</xdr:row>
      <xdr:rowOff>69161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27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53938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35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156961</xdr:rowOff>
    </xdr:from>
    <xdr:to>
      <xdr:col>19</xdr:col>
      <xdr:colOff>38100</xdr:colOff>
      <xdr:row>19</xdr:row>
      <xdr:rowOff>87111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290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71888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3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1698</xdr:rowOff>
    </xdr:from>
    <xdr:to>
      <xdr:col>15</xdr:col>
      <xdr:colOff>101600</xdr:colOff>
      <xdr:row>19</xdr:row>
      <xdr:rowOff>103298</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306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88075</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39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336253</xdr:rowOff>
    </xdr:from>
    <xdr:to>
      <xdr:col>29</xdr:col>
      <xdr:colOff>127000</xdr:colOff>
      <xdr:row>35</xdr:row>
      <xdr:rowOff>338577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46603"/>
          <a:ext cx="647700" cy="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321030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31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338577</xdr:rowOff>
    </xdr:from>
    <xdr:to>
      <xdr:col>26</xdr:col>
      <xdr:colOff>50800</xdr:colOff>
      <xdr:row>36</xdr:row>
      <xdr:rowOff>30115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48927"/>
          <a:ext cx="698500" cy="34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30115</xdr:rowOff>
    </xdr:from>
    <xdr:to>
      <xdr:col>22</xdr:col>
      <xdr:colOff>114300</xdr:colOff>
      <xdr:row>36</xdr:row>
      <xdr:rowOff>112240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83365"/>
          <a:ext cx="698500" cy="82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112240</xdr:rowOff>
    </xdr:from>
    <xdr:to>
      <xdr:col>18</xdr:col>
      <xdr:colOff>177800</xdr:colOff>
      <xdr:row>36</xdr:row>
      <xdr:rowOff>143018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65490"/>
          <a:ext cx="698500" cy="30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285453</xdr:rowOff>
    </xdr:from>
    <xdr:to>
      <xdr:col>29</xdr:col>
      <xdr:colOff>177800</xdr:colOff>
      <xdr:row>36</xdr:row>
      <xdr:rowOff>44153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9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130530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287777</xdr:rowOff>
    </xdr:from>
    <xdr:to>
      <xdr:col>26</xdr:col>
      <xdr:colOff>101600</xdr:colOff>
      <xdr:row>36</xdr:row>
      <xdr:rowOff>46477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98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56654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6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322215</xdr:rowOff>
    </xdr:from>
    <xdr:to>
      <xdr:col>22</xdr:col>
      <xdr:colOff>165100</xdr:colOff>
      <xdr:row>36</xdr:row>
      <xdr:rowOff>80915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3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91092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61440</xdr:rowOff>
    </xdr:from>
    <xdr:to>
      <xdr:col>19</xdr:col>
      <xdr:colOff>38100</xdr:colOff>
      <xdr:row>36</xdr:row>
      <xdr:rowOff>163040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1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147817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0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92218</xdr:rowOff>
    </xdr:from>
    <xdr:to>
      <xdr:col>15</xdr:col>
      <xdr:colOff>101600</xdr:colOff>
      <xdr:row>37</xdr:row>
      <xdr:rowOff>22368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45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7145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3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4,001
3,906
168.42
4,416,589
4,286,607
64,227
2,646,362
5,073,043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105554</xdr:rowOff>
    </xdr:from>
    <xdr:to>
      <xdr:col>24</xdr:col>
      <xdr:colOff>63500</xdr:colOff>
      <xdr:row>37</xdr:row>
      <xdr:rowOff>116260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49204"/>
          <a:ext cx="8382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116260</xdr:rowOff>
    </xdr:from>
    <xdr:to>
      <xdr:col>19</xdr:col>
      <xdr:colOff>177800</xdr:colOff>
      <xdr:row>37</xdr:row>
      <xdr:rowOff>121422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59910"/>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121422</xdr:rowOff>
    </xdr:from>
    <xdr:to>
      <xdr:col>15</xdr:col>
      <xdr:colOff>50800</xdr:colOff>
      <xdr:row>37</xdr:row>
      <xdr:rowOff>143041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65072"/>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143041</xdr:rowOff>
    </xdr:from>
    <xdr:to>
      <xdr:col>10</xdr:col>
      <xdr:colOff>114300</xdr:colOff>
      <xdr:row>38</xdr:row>
      <xdr:rowOff>16504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86691"/>
          <a:ext cx="889000" cy="4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54754</xdr:rowOff>
    </xdr:from>
    <xdr:to>
      <xdr:col>24</xdr:col>
      <xdr:colOff>114300</xdr:colOff>
      <xdr:row>37</xdr:row>
      <xdr:rowOff>156354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33181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7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65460</xdr:rowOff>
    </xdr:from>
    <xdr:to>
      <xdr:col>20</xdr:col>
      <xdr:colOff>38100</xdr:colOff>
      <xdr:row>37</xdr:row>
      <xdr:rowOff>167060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0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158187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0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70622</xdr:rowOff>
    </xdr:from>
    <xdr:to>
      <xdr:col>15</xdr:col>
      <xdr:colOff>101600</xdr:colOff>
      <xdr:row>38</xdr:row>
      <xdr:rowOff>772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1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163349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0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92241</xdr:rowOff>
    </xdr:from>
    <xdr:to>
      <xdr:col>10</xdr:col>
      <xdr:colOff>165100</xdr:colOff>
      <xdr:row>38</xdr:row>
      <xdr:rowOff>22391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3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13518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2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137154</xdr:rowOff>
    </xdr:from>
    <xdr:to>
      <xdr:col>6</xdr:col>
      <xdr:colOff>38100</xdr:colOff>
      <xdr:row>38</xdr:row>
      <xdr:rowOff>67304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58431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7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113510</xdr:rowOff>
    </xdr:from>
    <xdr:to>
      <xdr:col>24</xdr:col>
      <xdr:colOff>63500</xdr:colOff>
      <xdr:row>57</xdr:row>
      <xdr:rowOff>117583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86160"/>
          <a:ext cx="838200" cy="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102868</xdr:rowOff>
    </xdr:from>
    <xdr:to>
      <xdr:col>19</xdr:col>
      <xdr:colOff>177800</xdr:colOff>
      <xdr:row>57</xdr:row>
      <xdr:rowOff>117583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75518"/>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102868</xdr:rowOff>
    </xdr:from>
    <xdr:to>
      <xdr:col>15</xdr:col>
      <xdr:colOff>50800</xdr:colOff>
      <xdr:row>57</xdr:row>
      <xdr:rowOff>125033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75518"/>
          <a:ext cx="889000" cy="2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116038</xdr:rowOff>
    </xdr:from>
    <xdr:to>
      <xdr:col>10</xdr:col>
      <xdr:colOff>114300</xdr:colOff>
      <xdr:row>57</xdr:row>
      <xdr:rowOff>125033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88688"/>
          <a:ext cx="8890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62710</xdr:rowOff>
    </xdr:from>
    <xdr:to>
      <xdr:col>24</xdr:col>
      <xdr:colOff>114300</xdr:colOff>
      <xdr:row>57</xdr:row>
      <xdr:rowOff>164310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149087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5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66783</xdr:rowOff>
    </xdr:from>
    <xdr:to>
      <xdr:col>20</xdr:col>
      <xdr:colOff>38100</xdr:colOff>
      <xdr:row>57</xdr:row>
      <xdr:rowOff>168383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159510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3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52068</xdr:rowOff>
    </xdr:from>
    <xdr:to>
      <xdr:col>15</xdr:col>
      <xdr:colOff>101600</xdr:colOff>
      <xdr:row>57</xdr:row>
      <xdr:rowOff>153668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2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144795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1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74233</xdr:rowOff>
    </xdr:from>
    <xdr:to>
      <xdr:col>10</xdr:col>
      <xdr:colOff>165100</xdr:colOff>
      <xdr:row>58</xdr:row>
      <xdr:rowOff>4383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166960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3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65238</xdr:rowOff>
    </xdr:from>
    <xdr:to>
      <xdr:col>6</xdr:col>
      <xdr:colOff>38100</xdr:colOff>
      <xdr:row>57</xdr:row>
      <xdr:rowOff>166838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3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157965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3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138406</xdr:rowOff>
    </xdr:from>
    <xdr:to>
      <xdr:col>24</xdr:col>
      <xdr:colOff>63500</xdr:colOff>
      <xdr:row>77</xdr:row>
      <xdr:rowOff>165688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40056"/>
          <a:ext cx="838200" cy="2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165688</xdr:rowOff>
    </xdr:from>
    <xdr:to>
      <xdr:col>19</xdr:col>
      <xdr:colOff>177800</xdr:colOff>
      <xdr:row>78</xdr:row>
      <xdr:rowOff>29235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67338"/>
          <a:ext cx="889000" cy="3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160731</xdr:rowOff>
    </xdr:from>
    <xdr:to>
      <xdr:col>15</xdr:col>
      <xdr:colOff>50800</xdr:colOff>
      <xdr:row>78</xdr:row>
      <xdr:rowOff>29235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62381"/>
          <a:ext cx="8890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160731</xdr:rowOff>
    </xdr:from>
    <xdr:to>
      <xdr:col>10</xdr:col>
      <xdr:colOff>114300</xdr:colOff>
      <xdr:row>78</xdr:row>
      <xdr:rowOff>25935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62381"/>
          <a:ext cx="889000" cy="3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87606</xdr:rowOff>
    </xdr:from>
    <xdr:to>
      <xdr:col>24</xdr:col>
      <xdr:colOff>114300</xdr:colOff>
      <xdr:row>78</xdr:row>
      <xdr:rowOff>17756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110483</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114888</xdr:rowOff>
    </xdr:from>
    <xdr:to>
      <xdr:col>20</xdr:col>
      <xdr:colOff>38100</xdr:colOff>
      <xdr:row>78</xdr:row>
      <xdr:rowOff>45038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61565</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149885</xdr:rowOff>
    </xdr:from>
    <xdr:to>
      <xdr:col>15</xdr:col>
      <xdr:colOff>101600</xdr:colOff>
      <xdr:row>78</xdr:row>
      <xdr:rowOff>80035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5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71162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4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109931</xdr:rowOff>
    </xdr:from>
    <xdr:to>
      <xdr:col>10</xdr:col>
      <xdr:colOff>165100</xdr:colOff>
      <xdr:row>78</xdr:row>
      <xdr:rowOff>40081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56608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0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146585</xdr:rowOff>
    </xdr:from>
    <xdr:to>
      <xdr:col>6</xdr:col>
      <xdr:colOff>38100</xdr:colOff>
      <xdr:row>78</xdr:row>
      <xdr:rowOff>76735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93262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1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130434</xdr:rowOff>
    </xdr:from>
    <xdr:to>
      <xdr:col>24</xdr:col>
      <xdr:colOff>63500</xdr:colOff>
      <xdr:row>96</xdr:row>
      <xdr:rowOff>18176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418184"/>
          <a:ext cx="838200" cy="5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107970</xdr:rowOff>
    </xdr:from>
    <xdr:to>
      <xdr:col>19</xdr:col>
      <xdr:colOff>177800</xdr:colOff>
      <xdr:row>96</xdr:row>
      <xdr:rowOff>18176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395720"/>
          <a:ext cx="889000" cy="8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107970</xdr:rowOff>
    </xdr:from>
    <xdr:to>
      <xdr:col>15</xdr:col>
      <xdr:colOff>50800</xdr:colOff>
      <xdr:row>96</xdr:row>
      <xdr:rowOff>140683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95720"/>
          <a:ext cx="889000" cy="20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140683</xdr:rowOff>
    </xdr:from>
    <xdr:to>
      <xdr:col>10</xdr:col>
      <xdr:colOff>114300</xdr:colOff>
      <xdr:row>96</xdr:row>
      <xdr:rowOff>148982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599883"/>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79634</xdr:rowOff>
    </xdr:from>
    <xdr:to>
      <xdr:col>24</xdr:col>
      <xdr:colOff>114300</xdr:colOff>
      <xdr:row>96</xdr:row>
      <xdr:rowOff>9784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3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58061</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3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138826</xdr:rowOff>
    </xdr:from>
    <xdr:to>
      <xdr:col>20</xdr:col>
      <xdr:colOff>38100</xdr:colOff>
      <xdr:row>96</xdr:row>
      <xdr:rowOff>68976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60103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1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57170</xdr:rowOff>
    </xdr:from>
    <xdr:to>
      <xdr:col>15</xdr:col>
      <xdr:colOff>101600</xdr:colOff>
      <xdr:row>95</xdr:row>
      <xdr:rowOff>158770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149897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4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89883</xdr:rowOff>
    </xdr:from>
    <xdr:to>
      <xdr:col>10</xdr:col>
      <xdr:colOff>165100</xdr:colOff>
      <xdr:row>97</xdr:row>
      <xdr:rowOff>20033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4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11160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4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98182</xdr:rowOff>
    </xdr:from>
    <xdr:to>
      <xdr:col>6</xdr:col>
      <xdr:colOff>38100</xdr:colOff>
      <xdr:row>97</xdr:row>
      <xdr:rowOff>28332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19459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5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64024</xdr:rowOff>
    </xdr:from>
    <xdr:to>
      <xdr:col>55</xdr:col>
      <xdr:colOff>0</xdr:colOff>
      <xdr:row>37</xdr:row>
      <xdr:rowOff>83124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407674"/>
          <a:ext cx="838200" cy="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83124</xdr:rowOff>
    </xdr:from>
    <xdr:to>
      <xdr:col>50</xdr:col>
      <xdr:colOff>114300</xdr:colOff>
      <xdr:row>37</xdr:row>
      <xdr:rowOff>104882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26774"/>
          <a:ext cx="889000" cy="2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27752</xdr:rowOff>
    </xdr:from>
    <xdr:to>
      <xdr:col>45</xdr:col>
      <xdr:colOff>177800</xdr:colOff>
      <xdr:row>37</xdr:row>
      <xdr:rowOff>104882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71402"/>
          <a:ext cx="889000" cy="7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27752</xdr:rowOff>
    </xdr:from>
    <xdr:to>
      <xdr:col>41</xdr:col>
      <xdr:colOff>50800</xdr:colOff>
      <xdr:row>37</xdr:row>
      <xdr:rowOff>64411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71402"/>
          <a:ext cx="889000" cy="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13224</xdr:rowOff>
    </xdr:from>
    <xdr:to>
      <xdr:col>55</xdr:col>
      <xdr:colOff>50800</xdr:colOff>
      <xdr:row>37</xdr:row>
      <xdr:rowOff>114824</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5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36101</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20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32324</xdr:rowOff>
    </xdr:from>
    <xdr:to>
      <xdr:col>50</xdr:col>
      <xdr:colOff>165100</xdr:colOff>
      <xdr:row>37</xdr:row>
      <xdr:rowOff>133924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7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150451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15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54082</xdr:rowOff>
    </xdr:from>
    <xdr:to>
      <xdr:col>46</xdr:col>
      <xdr:colOff>38100</xdr:colOff>
      <xdr:row>37</xdr:row>
      <xdr:rowOff>155682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759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7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148402</xdr:rowOff>
    </xdr:from>
    <xdr:to>
      <xdr:col>41</xdr:col>
      <xdr:colOff>101600</xdr:colOff>
      <xdr:row>37</xdr:row>
      <xdr:rowOff>78552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2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69679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1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13611</xdr:rowOff>
    </xdr:from>
    <xdr:to>
      <xdr:col>36</xdr:col>
      <xdr:colOff>165100</xdr:colOff>
      <xdr:row>37</xdr:row>
      <xdr:rowOff>115211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3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131738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3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117864</xdr:rowOff>
    </xdr:from>
    <xdr:to>
      <xdr:col>55</xdr:col>
      <xdr:colOff>0</xdr:colOff>
      <xdr:row>58</xdr:row>
      <xdr:rowOff>120957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61964"/>
          <a:ext cx="838200" cy="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111843</xdr:rowOff>
    </xdr:from>
    <xdr:to>
      <xdr:col>50</xdr:col>
      <xdr:colOff>114300</xdr:colOff>
      <xdr:row>58</xdr:row>
      <xdr:rowOff>120957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55943"/>
          <a:ext cx="889000" cy="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42227</xdr:rowOff>
    </xdr:from>
    <xdr:to>
      <xdr:col>45</xdr:col>
      <xdr:colOff>177800</xdr:colOff>
      <xdr:row>58</xdr:row>
      <xdr:rowOff>111843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986327"/>
          <a:ext cx="889000" cy="6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42227</xdr:rowOff>
    </xdr:from>
    <xdr:to>
      <xdr:col>41</xdr:col>
      <xdr:colOff>50800</xdr:colOff>
      <xdr:row>58</xdr:row>
      <xdr:rowOff>111303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986327"/>
          <a:ext cx="889000" cy="6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67064</xdr:rowOff>
    </xdr:from>
    <xdr:to>
      <xdr:col>55</xdr:col>
      <xdr:colOff>50800</xdr:colOff>
      <xdr:row>58</xdr:row>
      <xdr:rowOff>168664</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34377"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70157</xdr:rowOff>
    </xdr:from>
    <xdr:to>
      <xdr:col>50</xdr:col>
      <xdr:colOff>165100</xdr:colOff>
      <xdr:row>59</xdr:row>
      <xdr:rowOff>307</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1001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162884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1010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61043</xdr:rowOff>
    </xdr:from>
    <xdr:to>
      <xdr:col>46</xdr:col>
      <xdr:colOff>38100</xdr:colOff>
      <xdr:row>58</xdr:row>
      <xdr:rowOff>162643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100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153770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9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162877</xdr:rowOff>
    </xdr:from>
    <xdr:to>
      <xdr:col>41</xdr:col>
      <xdr:colOff>101600</xdr:colOff>
      <xdr:row>58</xdr:row>
      <xdr:rowOff>93027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109554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1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60503</xdr:rowOff>
    </xdr:from>
    <xdr:to>
      <xdr:col>36</xdr:col>
      <xdr:colOff>165100</xdr:colOff>
      <xdr:row>58</xdr:row>
      <xdr:rowOff>162103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1000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153230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9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117456</xdr:rowOff>
    </xdr:from>
    <xdr:to>
      <xdr:col>55</xdr:col>
      <xdr:colOff>0</xdr:colOff>
      <xdr:row>78</xdr:row>
      <xdr:rowOff>133077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90556"/>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122340</xdr:rowOff>
    </xdr:from>
    <xdr:to>
      <xdr:col>50</xdr:col>
      <xdr:colOff>114300</xdr:colOff>
      <xdr:row>78</xdr:row>
      <xdr:rowOff>133077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495440"/>
          <a:ext cx="8890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122340</xdr:rowOff>
    </xdr:from>
    <xdr:to>
      <xdr:col>45</xdr:col>
      <xdr:colOff>177800</xdr:colOff>
      <xdr:row>78</xdr:row>
      <xdr:rowOff>125971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495440"/>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125971</xdr:rowOff>
    </xdr:from>
    <xdr:to>
      <xdr:col>41</xdr:col>
      <xdr:colOff>50800</xdr:colOff>
      <xdr:row>78</xdr:row>
      <xdr:rowOff>135999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499071"/>
          <a:ext cx="889000" cy="1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66656</xdr:rowOff>
    </xdr:from>
    <xdr:to>
      <xdr:col>55</xdr:col>
      <xdr:colOff>50800</xdr:colOff>
      <xdr:row>78</xdr:row>
      <xdr:rowOff>168256</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153033</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5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82277</xdr:rowOff>
    </xdr:from>
    <xdr:to>
      <xdr:col>50</xdr:col>
      <xdr:colOff>165100</xdr:colOff>
      <xdr:row>79</xdr:row>
      <xdr:rowOff>12427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3554</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54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71540</xdr:rowOff>
    </xdr:from>
    <xdr:to>
      <xdr:col>46</xdr:col>
      <xdr:colOff>38100</xdr:colOff>
      <xdr:row>79</xdr:row>
      <xdr:rowOff>1690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164267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3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75171</xdr:rowOff>
    </xdr:from>
    <xdr:to>
      <xdr:col>41</xdr:col>
      <xdr:colOff>101600</xdr:colOff>
      <xdr:row>79</xdr:row>
      <xdr:rowOff>5321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4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167898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85199</xdr:rowOff>
    </xdr:from>
    <xdr:to>
      <xdr:col>36</xdr:col>
      <xdr:colOff>165100</xdr:colOff>
      <xdr:row>79</xdr:row>
      <xdr:rowOff>15349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6476</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55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124471</xdr:rowOff>
    </xdr:from>
    <xdr:to>
      <xdr:col>55</xdr:col>
      <xdr:colOff>0</xdr:colOff>
      <xdr:row>98</xdr:row>
      <xdr:rowOff>124552</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926571"/>
          <a:ext cx="8382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120833</xdr:rowOff>
    </xdr:from>
    <xdr:to>
      <xdr:col>50</xdr:col>
      <xdr:colOff>114300</xdr:colOff>
      <xdr:row>98</xdr:row>
      <xdr:rowOff>124552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922933"/>
          <a:ext cx="8890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49247</xdr:rowOff>
    </xdr:from>
    <xdr:to>
      <xdr:col>45</xdr:col>
      <xdr:colOff>177800</xdr:colOff>
      <xdr:row>98</xdr:row>
      <xdr:rowOff>120833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851347"/>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49247</xdr:rowOff>
    </xdr:from>
    <xdr:to>
      <xdr:col>41</xdr:col>
      <xdr:colOff>50800</xdr:colOff>
      <xdr:row>98</xdr:row>
      <xdr:rowOff>115092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51347"/>
          <a:ext cx="889000" cy="6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73671</xdr:rowOff>
    </xdr:from>
    <xdr:to>
      <xdr:col>55</xdr:col>
      <xdr:colOff>50800</xdr:colOff>
      <xdr:row>99</xdr:row>
      <xdr:rowOff>3821</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7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28296</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73752</xdr:rowOff>
    </xdr:from>
    <xdr:to>
      <xdr:col>50</xdr:col>
      <xdr:colOff>165100</xdr:colOff>
      <xdr:row>99</xdr:row>
      <xdr:rowOff>3902</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7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166479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9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70033</xdr:rowOff>
    </xdr:from>
    <xdr:to>
      <xdr:col>46</xdr:col>
      <xdr:colOff>38100</xdr:colOff>
      <xdr:row>99</xdr:row>
      <xdr:rowOff>183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162760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6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169897</xdr:rowOff>
    </xdr:from>
    <xdr:to>
      <xdr:col>41</xdr:col>
      <xdr:colOff>101600</xdr:colOff>
      <xdr:row>98</xdr:row>
      <xdr:rowOff>100047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0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116574</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7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64292</xdr:rowOff>
    </xdr:from>
    <xdr:to>
      <xdr:col>36</xdr:col>
      <xdr:colOff>165100</xdr:colOff>
      <xdr:row>98</xdr:row>
      <xdr:rowOff>165892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157019</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95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39851</xdr:rowOff>
    </xdr:from>
    <xdr:to>
      <xdr:col>85</xdr:col>
      <xdr:colOff>127000</xdr:colOff>
      <xdr:row>38</xdr:row>
      <xdr:rowOff>130263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554951"/>
          <a:ext cx="838200" cy="9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39851</xdr:rowOff>
    </xdr:from>
    <xdr:to>
      <xdr:col>81</xdr:col>
      <xdr:colOff>50800</xdr:colOff>
      <xdr:row>38</xdr:row>
      <xdr:rowOff>59850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554951"/>
          <a:ext cx="889000" cy="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59850</xdr:rowOff>
    </xdr:from>
    <xdr:to>
      <xdr:col>76</xdr:col>
      <xdr:colOff>114300</xdr:colOff>
      <xdr:row>39</xdr:row>
      <xdr:rowOff>951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574950"/>
          <a:ext cx="889000" cy="1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951</xdr:rowOff>
    </xdr:from>
    <xdr:to>
      <xdr:col>71</xdr:col>
      <xdr:colOff>177800</xdr:colOff>
      <xdr:row>39</xdr:row>
      <xdr:rowOff>18748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687501"/>
          <a:ext cx="889000" cy="1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79463</xdr:rowOff>
    </xdr:from>
    <xdr:to>
      <xdr:col>85</xdr:col>
      <xdr:colOff>177800</xdr:colOff>
      <xdr:row>39</xdr:row>
      <xdr:rowOff>9613</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9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38840</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160501</xdr:rowOff>
    </xdr:from>
    <xdr:to>
      <xdr:col>81</xdr:col>
      <xdr:colOff>101600</xdr:colOff>
      <xdr:row>38</xdr:row>
      <xdr:rowOff>90651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107178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2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9050</xdr:rowOff>
    </xdr:from>
    <xdr:to>
      <xdr:col>76</xdr:col>
      <xdr:colOff>165100</xdr:colOff>
      <xdr:row>38</xdr:row>
      <xdr:rowOff>110650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127177</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29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121601</xdr:rowOff>
    </xdr:from>
    <xdr:to>
      <xdr:col>72</xdr:col>
      <xdr:colOff>38100</xdr:colOff>
      <xdr:row>39</xdr:row>
      <xdr:rowOff>51751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42878</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72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139398</xdr:rowOff>
    </xdr:from>
    <xdr:to>
      <xdr:col>67</xdr:col>
      <xdr:colOff>101600</xdr:colOff>
      <xdr:row>39</xdr:row>
      <xdr:rowOff>69548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60675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120027</xdr:rowOff>
    </xdr:from>
    <xdr:to>
      <xdr:col>85</xdr:col>
      <xdr:colOff>127000</xdr:colOff>
      <xdr:row>77</xdr:row>
      <xdr:rowOff>124000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321677"/>
          <a:ext cx="8382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124000</xdr:rowOff>
    </xdr:from>
    <xdr:to>
      <xdr:col>81</xdr:col>
      <xdr:colOff>50800</xdr:colOff>
      <xdr:row>77</xdr:row>
      <xdr:rowOff>150264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325650"/>
          <a:ext cx="889000" cy="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150264</xdr:rowOff>
    </xdr:from>
    <xdr:to>
      <xdr:col>76</xdr:col>
      <xdr:colOff>114300</xdr:colOff>
      <xdr:row>78</xdr:row>
      <xdr:rowOff>18151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51914"/>
          <a:ext cx="889000" cy="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18151</xdr:rowOff>
    </xdr:from>
    <xdr:to>
      <xdr:col>71</xdr:col>
      <xdr:colOff>177800</xdr:colOff>
      <xdr:row>78</xdr:row>
      <xdr:rowOff>27665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391251"/>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69227</xdr:rowOff>
    </xdr:from>
    <xdr:to>
      <xdr:col>85</xdr:col>
      <xdr:colOff>177800</xdr:colOff>
      <xdr:row>77</xdr:row>
      <xdr:rowOff>170827</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47654</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4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73200</xdr:rowOff>
    </xdr:from>
    <xdr:to>
      <xdr:col>81</xdr:col>
      <xdr:colOff>101600</xdr:colOff>
      <xdr:row>78</xdr:row>
      <xdr:rowOff>3350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165927</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36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99464</xdr:rowOff>
    </xdr:from>
    <xdr:to>
      <xdr:col>76</xdr:col>
      <xdr:colOff>165100</xdr:colOff>
      <xdr:row>78</xdr:row>
      <xdr:rowOff>29614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30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20741</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39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138801</xdr:rowOff>
    </xdr:from>
    <xdr:to>
      <xdr:col>72</xdr:col>
      <xdr:colOff>38100</xdr:colOff>
      <xdr:row>78</xdr:row>
      <xdr:rowOff>68951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60078</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43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148315</xdr:rowOff>
    </xdr:from>
    <xdr:to>
      <xdr:col>67</xdr:col>
      <xdr:colOff>101600</xdr:colOff>
      <xdr:row>78</xdr:row>
      <xdr:rowOff>78465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34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69592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44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149081</xdr:rowOff>
    </xdr:from>
    <xdr:to>
      <xdr:col>85</xdr:col>
      <xdr:colOff>127000</xdr:colOff>
      <xdr:row>99</xdr:row>
      <xdr:rowOff>21227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51181"/>
          <a:ext cx="838200" cy="4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149081</xdr:rowOff>
    </xdr:from>
    <xdr:to>
      <xdr:col>81</xdr:col>
      <xdr:colOff>50800</xdr:colOff>
      <xdr:row>99</xdr:row>
      <xdr:rowOff>4507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51181"/>
          <a:ext cx="889000" cy="2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4507</xdr:rowOff>
    </xdr:from>
    <xdr:to>
      <xdr:col>76</xdr:col>
      <xdr:colOff>114300</xdr:colOff>
      <xdr:row>99</xdr:row>
      <xdr:rowOff>32676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78057"/>
          <a:ext cx="8890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32676</xdr:rowOff>
    </xdr:from>
    <xdr:to>
      <xdr:col>71</xdr:col>
      <xdr:colOff>177800</xdr:colOff>
      <xdr:row>99</xdr:row>
      <xdr:rowOff>38948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7006226"/>
          <a:ext cx="8890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141877</xdr:rowOff>
    </xdr:from>
    <xdr:to>
      <xdr:col>85</xdr:col>
      <xdr:colOff>177800</xdr:colOff>
      <xdr:row>99</xdr:row>
      <xdr:rowOff>72027</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4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56804</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5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98281</xdr:rowOff>
    </xdr:from>
    <xdr:to>
      <xdr:col>81</xdr:col>
      <xdr:colOff>101600</xdr:colOff>
      <xdr:row>99</xdr:row>
      <xdr:rowOff>28431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19558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125157</xdr:rowOff>
    </xdr:from>
    <xdr:to>
      <xdr:col>76</xdr:col>
      <xdr:colOff>165100</xdr:colOff>
      <xdr:row>99</xdr:row>
      <xdr:rowOff>55307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2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1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153326</xdr:rowOff>
    </xdr:from>
    <xdr:to>
      <xdr:col>72</xdr:col>
      <xdr:colOff>38100</xdr:colOff>
      <xdr:row>99</xdr:row>
      <xdr:rowOff>83476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5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74603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704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159598</xdr:rowOff>
    </xdr:from>
    <xdr:to>
      <xdr:col>67</xdr:col>
      <xdr:colOff>101600</xdr:colOff>
      <xdr:row>99</xdr:row>
      <xdr:rowOff>89748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6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80875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705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135073</xdr:rowOff>
    </xdr:from>
    <xdr:to>
      <xdr:col>116</xdr:col>
      <xdr:colOff>63500</xdr:colOff>
      <xdr:row>58</xdr:row>
      <xdr:rowOff>136454</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79173"/>
          <a:ext cx="8382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135073</xdr:rowOff>
    </xdr:from>
    <xdr:to>
      <xdr:col>111</xdr:col>
      <xdr:colOff>177800</xdr:colOff>
      <xdr:row>58</xdr:row>
      <xdr:rowOff>135526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79173"/>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133541</xdr:rowOff>
    </xdr:from>
    <xdr:to>
      <xdr:col>107</xdr:col>
      <xdr:colOff>50800</xdr:colOff>
      <xdr:row>58</xdr:row>
      <xdr:rowOff>135526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77641"/>
          <a:ext cx="8890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133034</xdr:rowOff>
    </xdr:from>
    <xdr:to>
      <xdr:col>102</xdr:col>
      <xdr:colOff>114300</xdr:colOff>
      <xdr:row>58</xdr:row>
      <xdr:rowOff>133541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77134"/>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85654</xdr:rowOff>
    </xdr:from>
    <xdr:to>
      <xdr:col>116</xdr:col>
      <xdr:colOff>114300</xdr:colOff>
      <xdr:row>59</xdr:row>
      <xdr:rowOff>15804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378565"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84273</xdr:rowOff>
    </xdr:from>
    <xdr:to>
      <xdr:col>112</xdr:col>
      <xdr:colOff>38100</xdr:colOff>
      <xdr:row>59</xdr:row>
      <xdr:rowOff>14423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2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5550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2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84726</xdr:rowOff>
    </xdr:from>
    <xdr:to>
      <xdr:col>107</xdr:col>
      <xdr:colOff>101600</xdr:colOff>
      <xdr:row>59</xdr:row>
      <xdr:rowOff>14876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6003</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121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82741</xdr:rowOff>
    </xdr:from>
    <xdr:to>
      <xdr:col>102</xdr:col>
      <xdr:colOff>165100</xdr:colOff>
      <xdr:row>59</xdr:row>
      <xdr:rowOff>12891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4018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1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82234</xdr:rowOff>
    </xdr:from>
    <xdr:to>
      <xdr:col>98</xdr:col>
      <xdr:colOff>38100</xdr:colOff>
      <xdr:row>59</xdr:row>
      <xdr:rowOff>12384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3511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1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88863</xdr:rowOff>
    </xdr:from>
    <xdr:to>
      <xdr:col>116</xdr:col>
      <xdr:colOff>63500</xdr:colOff>
      <xdr:row>78</xdr:row>
      <xdr:rowOff>100051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461963"/>
          <a:ext cx="838200" cy="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100051</xdr:rowOff>
    </xdr:from>
    <xdr:to>
      <xdr:col>111</xdr:col>
      <xdr:colOff>177800</xdr:colOff>
      <xdr:row>78</xdr:row>
      <xdr:rowOff>113350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473151"/>
          <a:ext cx="889000" cy="1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103091</xdr:rowOff>
    </xdr:from>
    <xdr:to>
      <xdr:col>107</xdr:col>
      <xdr:colOff>50800</xdr:colOff>
      <xdr:row>78</xdr:row>
      <xdr:rowOff>113350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476191"/>
          <a:ext cx="8890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96634</xdr:rowOff>
    </xdr:from>
    <xdr:to>
      <xdr:col>102</xdr:col>
      <xdr:colOff>114300</xdr:colOff>
      <xdr:row>78</xdr:row>
      <xdr:rowOff>103091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469734"/>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38063</xdr:rowOff>
    </xdr:from>
    <xdr:to>
      <xdr:col>116</xdr:col>
      <xdr:colOff>114300</xdr:colOff>
      <xdr:row>78</xdr:row>
      <xdr:rowOff>139663</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4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124440</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3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49251</xdr:rowOff>
    </xdr:from>
    <xdr:to>
      <xdr:col>112</xdr:col>
      <xdr:colOff>38100</xdr:colOff>
      <xdr:row>78</xdr:row>
      <xdr:rowOff>150851</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4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141978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5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62550</xdr:rowOff>
    </xdr:from>
    <xdr:to>
      <xdr:col>107</xdr:col>
      <xdr:colOff>101600</xdr:colOff>
      <xdr:row>78</xdr:row>
      <xdr:rowOff>164150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4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155277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5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52291</xdr:rowOff>
    </xdr:from>
    <xdr:to>
      <xdr:col>102</xdr:col>
      <xdr:colOff>165100</xdr:colOff>
      <xdr:row>78</xdr:row>
      <xdr:rowOff>153891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42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145018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5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45834</xdr:rowOff>
    </xdr:from>
    <xdr:to>
      <xdr:col>98</xdr:col>
      <xdr:colOff>38100</xdr:colOff>
      <xdr:row>78</xdr:row>
      <xdr:rowOff>147434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4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138561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51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aseline="0">
              <a:solidFill>
                <a:schemeClr val="dk1"/>
              </a:solidFill>
              <a:effectLst/>
              <a:latin typeface="+mn-lt"/>
              <a:ea typeface="+mn-ea"/>
              <a:cs typeface="+mn-cs"/>
            </a:rPr>
            <a:t>　令和</a:t>
          </a:r>
          <a:r>
            <a:rPr kumimoji="1" lang="en-US" altLang="ja-JP" sz="1000" baseline="0">
              <a:solidFill>
                <a:schemeClr val="dk1"/>
              </a:solidFill>
              <a:effectLst/>
              <a:latin typeface="+mn-lt"/>
              <a:ea typeface="+mn-ea"/>
              <a:cs typeface="+mn-cs"/>
            </a:rPr>
            <a:t>5</a:t>
          </a:r>
          <a:r>
            <a:rPr kumimoji="1" lang="ja-JP" altLang="ja-JP" sz="1000" baseline="0">
              <a:solidFill>
                <a:schemeClr val="dk1"/>
              </a:solidFill>
              <a:effectLst/>
              <a:latin typeface="+mn-lt"/>
              <a:ea typeface="+mn-ea"/>
              <a:cs typeface="+mn-cs"/>
            </a:rPr>
            <a:t>年度における歳出決算総額は住民一人当たり</a:t>
          </a:r>
          <a:r>
            <a:rPr kumimoji="1" lang="en-US" altLang="ja-JP" sz="1000" baseline="0">
              <a:solidFill>
                <a:schemeClr val="dk1"/>
              </a:solidFill>
              <a:effectLst/>
              <a:latin typeface="+mn-lt"/>
              <a:ea typeface="+mn-ea"/>
              <a:cs typeface="+mn-cs"/>
            </a:rPr>
            <a:t>1,071</a:t>
          </a:r>
          <a:r>
            <a:rPr kumimoji="1" lang="ja-JP" altLang="ja-JP" sz="1000" baseline="0">
              <a:solidFill>
                <a:schemeClr val="dk1"/>
              </a:solidFill>
              <a:effectLst/>
              <a:latin typeface="+mn-lt"/>
              <a:ea typeface="+mn-ea"/>
              <a:cs typeface="+mn-cs"/>
            </a:rPr>
            <a:t>千円、令和</a:t>
          </a:r>
          <a:r>
            <a:rPr kumimoji="1" lang="en-US" altLang="ja-JP" sz="1000" baseline="0">
              <a:solidFill>
                <a:schemeClr val="dk1"/>
              </a:solidFill>
              <a:effectLst/>
              <a:latin typeface="+mn-lt"/>
              <a:ea typeface="+mn-ea"/>
              <a:cs typeface="+mn-cs"/>
            </a:rPr>
            <a:t>4</a:t>
          </a:r>
          <a:r>
            <a:rPr kumimoji="1" lang="ja-JP" altLang="ja-JP" sz="1000" baseline="0">
              <a:solidFill>
                <a:schemeClr val="dk1"/>
              </a:solidFill>
              <a:effectLst/>
              <a:latin typeface="+mn-lt"/>
              <a:ea typeface="+mn-ea"/>
              <a:cs typeface="+mn-cs"/>
            </a:rPr>
            <a:t>年度決算</a:t>
          </a:r>
          <a:r>
            <a:rPr kumimoji="1" lang="en-US" altLang="ja-JP" sz="1000" baseline="0">
              <a:solidFill>
                <a:schemeClr val="dk1"/>
              </a:solidFill>
              <a:effectLst/>
              <a:latin typeface="+mn-lt"/>
              <a:ea typeface="+mn-ea"/>
              <a:cs typeface="+mn-cs"/>
            </a:rPr>
            <a:t>1,062</a:t>
          </a:r>
          <a:r>
            <a:rPr kumimoji="1" lang="ja-JP" altLang="ja-JP" sz="1000" baseline="0">
              <a:solidFill>
                <a:schemeClr val="dk1"/>
              </a:solidFill>
              <a:effectLst/>
              <a:latin typeface="+mn-lt"/>
              <a:ea typeface="+mn-ea"/>
              <a:cs typeface="+mn-cs"/>
            </a:rPr>
            <a:t>千円と比較して</a:t>
          </a:r>
          <a:r>
            <a:rPr kumimoji="1" lang="en-US" altLang="ja-JP" sz="1000" baseline="0">
              <a:solidFill>
                <a:schemeClr val="dk1"/>
              </a:solidFill>
              <a:effectLst/>
              <a:latin typeface="+mn-lt"/>
              <a:ea typeface="+mn-ea"/>
              <a:cs typeface="+mn-cs"/>
            </a:rPr>
            <a:t>9</a:t>
          </a:r>
          <a:r>
            <a:rPr kumimoji="1" lang="ja-JP" altLang="ja-JP" sz="1000" baseline="0">
              <a:solidFill>
                <a:schemeClr val="dk1"/>
              </a:solidFill>
              <a:effectLst/>
              <a:latin typeface="+mn-lt"/>
              <a:ea typeface="+mn-ea"/>
              <a:cs typeface="+mn-cs"/>
            </a:rPr>
            <a:t>千円（</a:t>
          </a:r>
          <a:r>
            <a:rPr kumimoji="1" lang="en-US" altLang="ja-JP" sz="1000" baseline="0">
              <a:solidFill>
                <a:schemeClr val="dk1"/>
              </a:solidFill>
              <a:effectLst/>
              <a:latin typeface="+mn-lt"/>
              <a:ea typeface="+mn-ea"/>
              <a:cs typeface="+mn-cs"/>
            </a:rPr>
            <a:t>0.8%</a:t>
          </a:r>
          <a:r>
            <a:rPr kumimoji="1" lang="ja-JP" altLang="ja-JP" sz="1000" baseline="0">
              <a:solidFill>
                <a:schemeClr val="dk1"/>
              </a:solidFill>
              <a:effectLst/>
              <a:latin typeface="+mn-lt"/>
              <a:ea typeface="+mn-ea"/>
              <a:cs typeface="+mn-cs"/>
            </a:rPr>
            <a:t>）増加しているが、全ての経費に共通する事項として人口減少による増加傾向が見られる。最も経費が大きいのは補助費等であるが、大きく増加（対前年＋</a:t>
          </a:r>
          <a:r>
            <a:rPr kumimoji="1" lang="en-US" altLang="ja-JP" sz="1000" baseline="0">
              <a:solidFill>
                <a:schemeClr val="dk1"/>
              </a:solidFill>
              <a:effectLst/>
              <a:latin typeface="+mn-lt"/>
              <a:ea typeface="+mn-ea"/>
              <a:cs typeface="+mn-cs"/>
            </a:rPr>
            <a:t>20,888</a:t>
          </a:r>
          <a:r>
            <a:rPr kumimoji="1" lang="ja-JP" altLang="ja-JP" sz="1000" baseline="0">
              <a:solidFill>
                <a:schemeClr val="dk1"/>
              </a:solidFill>
              <a:effectLst/>
              <a:latin typeface="+mn-lt"/>
              <a:ea typeface="+mn-ea"/>
              <a:cs typeface="+mn-cs"/>
            </a:rPr>
            <a:t>円／人（＋</a:t>
          </a:r>
          <a:r>
            <a:rPr kumimoji="1" lang="en-US" altLang="ja-JP" sz="1000" baseline="0">
              <a:solidFill>
                <a:schemeClr val="dk1"/>
              </a:solidFill>
              <a:effectLst/>
              <a:latin typeface="+mn-lt"/>
              <a:ea typeface="+mn-ea"/>
              <a:cs typeface="+mn-cs"/>
            </a:rPr>
            <a:t>8.4%</a:t>
          </a:r>
          <a:r>
            <a:rPr kumimoji="1" lang="ja-JP" altLang="ja-JP" sz="1000" baseline="0">
              <a:solidFill>
                <a:schemeClr val="dk1"/>
              </a:solidFill>
              <a:effectLst/>
              <a:latin typeface="+mn-lt"/>
              <a:ea typeface="+mn-ea"/>
              <a:cs typeface="+mn-cs"/>
            </a:rPr>
            <a:t>））しており、これは木曽広域連合による木曽寮建設事業関連負担金の増によるものである。次いで人件費（対前年＋</a:t>
          </a:r>
          <a:r>
            <a:rPr kumimoji="1" lang="en-US" altLang="ja-JP" sz="1000" baseline="0">
              <a:solidFill>
                <a:schemeClr val="dk1"/>
              </a:solidFill>
              <a:effectLst/>
              <a:latin typeface="+mn-lt"/>
              <a:ea typeface="+mn-ea"/>
              <a:cs typeface="+mn-cs"/>
            </a:rPr>
            <a:t>6,557</a:t>
          </a:r>
          <a:r>
            <a:rPr kumimoji="1" lang="ja-JP" altLang="ja-JP" sz="1000" baseline="0">
              <a:solidFill>
                <a:schemeClr val="dk1"/>
              </a:solidFill>
              <a:effectLst/>
              <a:latin typeface="+mn-lt"/>
              <a:ea typeface="+mn-ea"/>
              <a:cs typeface="+mn-cs"/>
            </a:rPr>
            <a:t>円／人（＋</a:t>
          </a:r>
          <a:r>
            <a:rPr kumimoji="1" lang="en-US" altLang="ja-JP" sz="1000" baseline="0">
              <a:solidFill>
                <a:schemeClr val="dk1"/>
              </a:solidFill>
              <a:effectLst/>
              <a:latin typeface="+mn-lt"/>
              <a:ea typeface="+mn-ea"/>
              <a:cs typeface="+mn-cs"/>
            </a:rPr>
            <a:t>3.3%</a:t>
          </a:r>
          <a:r>
            <a:rPr kumimoji="1" lang="ja-JP" altLang="ja-JP" sz="1000" baseline="0">
              <a:solidFill>
                <a:schemeClr val="dk1"/>
              </a:solidFill>
              <a:effectLst/>
              <a:latin typeface="+mn-lt"/>
              <a:ea typeface="+mn-ea"/>
              <a:cs typeface="+mn-cs"/>
            </a:rPr>
            <a:t>））であるが、増加は人口減少によるものであり歳出額は減少している。なお、人件費については</a:t>
          </a:r>
          <a:r>
            <a:rPr kumimoji="1" lang="en-US" altLang="ja-JP" sz="1000" baseline="0">
              <a:solidFill>
                <a:schemeClr val="dk1"/>
              </a:solidFill>
              <a:effectLst/>
              <a:latin typeface="+mn-lt"/>
              <a:ea typeface="+mn-ea"/>
              <a:cs typeface="+mn-cs"/>
            </a:rPr>
            <a:t>R2</a:t>
          </a:r>
          <a:r>
            <a:rPr kumimoji="1" lang="ja-JP" altLang="ja-JP" sz="1000" baseline="0">
              <a:solidFill>
                <a:schemeClr val="dk1"/>
              </a:solidFill>
              <a:effectLst/>
              <a:latin typeface="+mn-lt"/>
              <a:ea typeface="+mn-ea"/>
              <a:cs typeface="+mn-cs"/>
            </a:rPr>
            <a:t>年度に大きく増加しており、これは会計年度任用職員制度移行によるものである。また、補助費等と人件費で歳出総額の約</a:t>
          </a:r>
          <a:r>
            <a:rPr kumimoji="1" lang="en-US" altLang="ja-JP" sz="1000" baseline="0">
              <a:solidFill>
                <a:schemeClr val="dk1"/>
              </a:solidFill>
              <a:effectLst/>
              <a:latin typeface="+mn-lt"/>
              <a:ea typeface="+mn-ea"/>
              <a:cs typeface="+mn-cs"/>
            </a:rPr>
            <a:t>40</a:t>
          </a:r>
          <a:r>
            <a:rPr kumimoji="1" lang="ja-JP" altLang="ja-JP" sz="1000" baseline="0">
              <a:solidFill>
                <a:schemeClr val="dk1"/>
              </a:solidFill>
              <a:effectLst/>
              <a:latin typeface="+mn-lt"/>
              <a:ea typeface="+mn-ea"/>
              <a:cs typeface="+mn-cs"/>
            </a:rPr>
            <a:t>％を占めている。次いで物件費（対前年</a:t>
          </a:r>
          <a:r>
            <a:rPr kumimoji="1" lang="ja-JP" altLang="en-US"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7,125</a:t>
          </a:r>
          <a:r>
            <a:rPr kumimoji="1" lang="ja-JP" altLang="ja-JP" sz="1000" baseline="0">
              <a:solidFill>
                <a:schemeClr val="dk1"/>
              </a:solidFill>
              <a:effectLst/>
              <a:latin typeface="+mn-lt"/>
              <a:ea typeface="+mn-ea"/>
              <a:cs typeface="+mn-cs"/>
            </a:rPr>
            <a:t>円／人（</a:t>
          </a:r>
          <a:r>
            <a:rPr kumimoji="1" lang="en-US" altLang="ja-JP" sz="1000" baseline="0">
              <a:solidFill>
                <a:schemeClr val="dk1"/>
              </a:solidFill>
              <a:effectLst/>
              <a:latin typeface="+mn-lt"/>
              <a:ea typeface="+mn-ea"/>
              <a:cs typeface="+mn-cs"/>
            </a:rPr>
            <a:t>+5.1%</a:t>
          </a:r>
          <a:r>
            <a:rPr kumimoji="1" lang="ja-JP" altLang="ja-JP" sz="1000" baseline="0">
              <a:solidFill>
                <a:schemeClr val="dk1"/>
              </a:solidFill>
              <a:effectLst/>
              <a:latin typeface="+mn-lt"/>
              <a:ea typeface="+mn-ea"/>
              <a:cs typeface="+mn-cs"/>
            </a:rPr>
            <a:t>））であり、</a:t>
          </a:r>
          <a:r>
            <a:rPr kumimoji="1" lang="ja-JP" altLang="en-US" sz="1000" baseline="0">
              <a:solidFill>
                <a:schemeClr val="dk1"/>
              </a:solidFill>
              <a:effectLst/>
              <a:latin typeface="+mn-lt"/>
              <a:ea typeface="+mn-ea"/>
              <a:cs typeface="+mn-cs"/>
            </a:rPr>
            <a:t>コンビニ交付システム導入による</a:t>
          </a:r>
          <a:r>
            <a:rPr kumimoji="1" lang="ja-JP" altLang="ja-JP" sz="1000" baseline="0">
              <a:solidFill>
                <a:schemeClr val="dk1"/>
              </a:solidFill>
              <a:effectLst/>
              <a:latin typeface="+mn-lt"/>
              <a:ea typeface="+mn-ea"/>
              <a:cs typeface="+mn-cs"/>
            </a:rPr>
            <a:t>業務委託事業</a:t>
          </a:r>
          <a:r>
            <a:rPr kumimoji="1" lang="ja-JP" altLang="en-US" sz="1000" baseline="0">
              <a:solidFill>
                <a:schemeClr val="dk1"/>
              </a:solidFill>
              <a:effectLst/>
              <a:latin typeface="+mn-lt"/>
              <a:ea typeface="+mn-ea"/>
              <a:cs typeface="+mn-cs"/>
            </a:rPr>
            <a:t>また、</a:t>
          </a:r>
          <a:r>
            <a:rPr kumimoji="1" lang="ja-JP" altLang="ja-JP" sz="1000" baseline="0">
              <a:solidFill>
                <a:schemeClr val="dk1"/>
              </a:solidFill>
              <a:effectLst/>
              <a:latin typeface="+mn-lt"/>
              <a:ea typeface="+mn-ea"/>
              <a:cs typeface="+mn-cs"/>
            </a:rPr>
            <a:t>地域おこし協力隊の増員や、業務電算化による保守点検・システム改修・機器使用料、各種計画策定・更新に係る委託料など、物件費は増加傾向が続いている。なお、</a:t>
          </a:r>
          <a:r>
            <a:rPr kumimoji="1" lang="en-US" altLang="ja-JP" sz="1000" baseline="0">
              <a:solidFill>
                <a:schemeClr val="dk1"/>
              </a:solidFill>
              <a:effectLst/>
              <a:latin typeface="+mn-lt"/>
              <a:ea typeface="+mn-ea"/>
              <a:cs typeface="+mn-cs"/>
            </a:rPr>
            <a:t>R2</a:t>
          </a:r>
          <a:r>
            <a:rPr kumimoji="1" lang="ja-JP" altLang="ja-JP" sz="1000" baseline="0">
              <a:solidFill>
                <a:schemeClr val="dk1"/>
              </a:solidFill>
              <a:effectLst/>
              <a:latin typeface="+mn-lt"/>
              <a:ea typeface="+mn-ea"/>
              <a:cs typeface="+mn-cs"/>
            </a:rPr>
            <a:t>年度の減少は会計年度任用職員制度移行による賃金の減少によるものである</a:t>
          </a:r>
          <a:r>
            <a:rPr kumimoji="1" lang="ja-JP" altLang="ja-JP" sz="1000">
              <a:solidFill>
                <a:schemeClr val="dk1"/>
              </a:solidFill>
              <a:effectLst/>
              <a:latin typeface="+mn-lt"/>
              <a:ea typeface="+mn-ea"/>
              <a:cs typeface="+mn-cs"/>
            </a:rPr>
            <a:t>。その他増減の大きいものとして、</a:t>
          </a:r>
          <a:r>
            <a:rPr kumimoji="1" lang="ja-JP" altLang="en-US" sz="1000">
              <a:solidFill>
                <a:schemeClr val="dk1"/>
              </a:solidFill>
              <a:effectLst/>
              <a:latin typeface="+mn-lt"/>
              <a:ea typeface="+mn-ea"/>
              <a:cs typeface="+mn-cs"/>
            </a:rPr>
            <a:t>普通建設事業（うち新規整備）</a:t>
          </a:r>
          <a:r>
            <a:rPr kumimoji="1" lang="ja-JP" altLang="ja-JP" sz="1000">
              <a:solidFill>
                <a:schemeClr val="dk1"/>
              </a:solidFill>
              <a:effectLst/>
              <a:latin typeface="+mn-lt"/>
              <a:ea typeface="+mn-ea"/>
              <a:cs typeface="+mn-cs"/>
            </a:rPr>
            <a:t>（対前年＋</a:t>
          </a:r>
          <a:r>
            <a:rPr kumimoji="1" lang="en-US" altLang="ja-JP" sz="1000">
              <a:solidFill>
                <a:schemeClr val="dk1"/>
              </a:solidFill>
              <a:effectLst/>
              <a:latin typeface="+mn-lt"/>
              <a:ea typeface="+mn-ea"/>
              <a:cs typeface="+mn-cs"/>
            </a:rPr>
            <a:t>17,084</a:t>
          </a:r>
          <a:r>
            <a:rPr kumimoji="1" lang="ja-JP" altLang="ja-JP" sz="1000">
              <a:solidFill>
                <a:schemeClr val="dk1"/>
              </a:solidFill>
              <a:effectLst/>
              <a:latin typeface="+mn-lt"/>
              <a:ea typeface="+mn-ea"/>
              <a:cs typeface="+mn-cs"/>
            </a:rPr>
            <a:t>円／人（＋</a:t>
          </a:r>
          <a:r>
            <a:rPr kumimoji="1" lang="en-US" altLang="ja-JP" sz="1000">
              <a:solidFill>
                <a:schemeClr val="dk1"/>
              </a:solidFill>
              <a:effectLst/>
              <a:latin typeface="+mn-lt"/>
              <a:ea typeface="+mn-ea"/>
              <a:cs typeface="+mn-cs"/>
            </a:rPr>
            <a:t>235.9%</a:t>
          </a:r>
          <a:r>
            <a:rPr kumimoji="1" lang="ja-JP" altLang="ja-JP" sz="1000">
              <a:solidFill>
                <a:schemeClr val="dk1"/>
              </a:solidFill>
              <a:effectLst/>
              <a:latin typeface="+mn-lt"/>
              <a:ea typeface="+mn-ea"/>
              <a:cs typeface="+mn-cs"/>
            </a:rPr>
            <a:t>））は</a:t>
          </a:r>
          <a:r>
            <a:rPr kumimoji="1" lang="en-US" altLang="ja-JP" sz="1000">
              <a:solidFill>
                <a:schemeClr val="dk1"/>
              </a:solidFill>
              <a:effectLst/>
              <a:latin typeface="+mn-lt"/>
              <a:ea typeface="+mn-ea"/>
              <a:cs typeface="+mn-cs"/>
            </a:rPr>
            <a:t>B&amp;G</a:t>
          </a:r>
          <a:r>
            <a:rPr kumimoji="1" lang="ja-JP" altLang="en-US" sz="1000">
              <a:solidFill>
                <a:schemeClr val="dk1"/>
              </a:solidFill>
              <a:effectLst/>
              <a:latin typeface="+mn-lt"/>
              <a:ea typeface="+mn-ea"/>
              <a:cs typeface="+mn-cs"/>
            </a:rPr>
            <a:t>子ども第三の居場所建設事業</a:t>
          </a:r>
          <a:r>
            <a:rPr kumimoji="1" lang="ja-JP" altLang="ja-JP" sz="1000">
              <a:solidFill>
                <a:schemeClr val="dk1"/>
              </a:solidFill>
              <a:effectLst/>
              <a:latin typeface="+mn-lt"/>
              <a:ea typeface="+mn-ea"/>
              <a:cs typeface="+mn-cs"/>
            </a:rPr>
            <a:t>によるもの、</a:t>
          </a:r>
          <a:r>
            <a:rPr kumimoji="1" lang="ja-JP" altLang="en-US" sz="1000">
              <a:solidFill>
                <a:schemeClr val="dk1"/>
              </a:solidFill>
              <a:effectLst/>
              <a:latin typeface="+mn-lt"/>
              <a:ea typeface="+mn-ea"/>
              <a:cs typeface="+mn-cs"/>
            </a:rPr>
            <a:t>維持補修</a:t>
          </a:r>
          <a:r>
            <a:rPr kumimoji="1" lang="ja-JP" altLang="ja-JP" sz="1000">
              <a:solidFill>
                <a:schemeClr val="dk1"/>
              </a:solidFill>
              <a:effectLst/>
              <a:latin typeface="+mn-lt"/>
              <a:ea typeface="+mn-ea"/>
              <a:cs typeface="+mn-cs"/>
            </a:rPr>
            <a:t>費（対前年＋</a:t>
          </a:r>
          <a:r>
            <a:rPr kumimoji="1" lang="en-US" altLang="ja-JP" sz="1000">
              <a:solidFill>
                <a:schemeClr val="dk1"/>
              </a:solidFill>
              <a:effectLst/>
              <a:latin typeface="+mn-lt"/>
              <a:ea typeface="+mn-ea"/>
              <a:cs typeface="+mn-cs"/>
            </a:rPr>
            <a:t>5,967</a:t>
          </a:r>
          <a:r>
            <a:rPr kumimoji="1" lang="ja-JP" altLang="ja-JP" sz="1000">
              <a:solidFill>
                <a:schemeClr val="dk1"/>
              </a:solidFill>
              <a:effectLst/>
              <a:latin typeface="+mn-lt"/>
              <a:ea typeface="+mn-ea"/>
              <a:cs typeface="+mn-cs"/>
            </a:rPr>
            <a:t>円／人（＋</a:t>
          </a:r>
          <a:r>
            <a:rPr kumimoji="1" lang="en-US" altLang="ja-JP" sz="1000">
              <a:solidFill>
                <a:schemeClr val="dk1"/>
              </a:solidFill>
              <a:effectLst/>
              <a:latin typeface="+mn-lt"/>
              <a:ea typeface="+mn-ea"/>
              <a:cs typeface="+mn-cs"/>
            </a:rPr>
            <a:t>18.6%</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上松中学校維持維持修繕事業によるもの、</a:t>
          </a:r>
          <a:r>
            <a:rPr kumimoji="1" lang="ja-JP" altLang="ja-JP" sz="1000">
              <a:solidFill>
                <a:schemeClr val="dk1"/>
              </a:solidFill>
              <a:effectLst/>
              <a:latin typeface="+mn-lt"/>
              <a:ea typeface="+mn-ea"/>
              <a:cs typeface="+mn-cs"/>
            </a:rPr>
            <a:t>積立金（対前年</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34,327</a:t>
          </a:r>
          <a:r>
            <a:rPr kumimoji="1" lang="ja-JP" altLang="ja-JP" sz="1000">
              <a:solidFill>
                <a:schemeClr val="dk1"/>
              </a:solidFill>
              <a:effectLst/>
              <a:latin typeface="+mn-lt"/>
              <a:ea typeface="+mn-ea"/>
              <a:cs typeface="+mn-cs"/>
            </a:rPr>
            <a:t>円／人（</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65.2%</a:t>
          </a:r>
          <a:r>
            <a:rPr kumimoji="1" lang="ja-JP" altLang="ja-JP" sz="1000">
              <a:solidFill>
                <a:schemeClr val="dk1"/>
              </a:solidFill>
              <a:effectLst/>
              <a:latin typeface="+mn-lt"/>
              <a:ea typeface="+mn-ea"/>
              <a:cs typeface="+mn-cs"/>
            </a:rPr>
            <a:t>））は上松町役場庁舎整備基金</a:t>
          </a:r>
          <a:r>
            <a:rPr kumimoji="1" lang="ja-JP" altLang="en-US" sz="1000">
              <a:solidFill>
                <a:schemeClr val="dk1"/>
              </a:solidFill>
              <a:effectLst/>
              <a:latin typeface="+mn-lt"/>
              <a:ea typeface="+mn-ea"/>
              <a:cs typeface="+mn-cs"/>
            </a:rPr>
            <a:t>の取崩し</a:t>
          </a:r>
          <a:r>
            <a:rPr kumimoji="1" lang="ja-JP" altLang="ja-JP" sz="1000">
              <a:solidFill>
                <a:schemeClr val="dk1"/>
              </a:solidFill>
              <a:effectLst/>
              <a:latin typeface="+mn-lt"/>
              <a:ea typeface="+mn-ea"/>
              <a:cs typeface="+mn-cs"/>
            </a:rPr>
            <a:t>によるものである。施設等の老朽化が進み維持補修・更新整備に係る費用は増加傾向にある中で、普通建設事業費は類似団体内平均値を大きく下回っているが、維持補修費は類似団体内平均値を概ね上回って推移している。公共施設等総合管理計画等により過大な投資となることのないよう今後の施設等の在り方・維持修繕方法等について十分検討し、経費の削減を図りたい。維持補修費・補助費等・災害復旧事業費以外の性質については類似団体内平均値を下回っているものの、人口の減少が著しく進む中、業務内容について一つ一つ見直しを行いコスト削減に努めていく。</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4,001
3,906
168.42
4,416,589
4,286,607
64,227
2,646,362
5,073,043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80849</xdr:rowOff>
    </xdr:from>
    <xdr:to>
      <xdr:col>24</xdr:col>
      <xdr:colOff>63500</xdr:colOff>
      <xdr:row>38</xdr:row>
      <xdr:rowOff>84595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95949"/>
          <a:ext cx="8382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79667</xdr:rowOff>
    </xdr:from>
    <xdr:to>
      <xdr:col>19</xdr:col>
      <xdr:colOff>177800</xdr:colOff>
      <xdr:row>38</xdr:row>
      <xdr:rowOff>80849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94767"/>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79667</xdr:rowOff>
    </xdr:from>
    <xdr:to>
      <xdr:col>15</xdr:col>
      <xdr:colOff>50800</xdr:colOff>
      <xdr:row>38</xdr:row>
      <xdr:rowOff>82309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94767"/>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82309</xdr:rowOff>
    </xdr:from>
    <xdr:to>
      <xdr:col>10</xdr:col>
      <xdr:colOff>114300</xdr:colOff>
      <xdr:row>38</xdr:row>
      <xdr:rowOff>82576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97409"/>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29138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33795</xdr:rowOff>
    </xdr:from>
    <xdr:to>
      <xdr:col>24</xdr:col>
      <xdr:colOff>114300</xdr:colOff>
      <xdr:row>38</xdr:row>
      <xdr:rowOff>135395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120172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6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30049</xdr:rowOff>
    </xdr:from>
    <xdr:to>
      <xdr:col>20</xdr:col>
      <xdr:colOff>38100</xdr:colOff>
      <xdr:row>38</xdr:row>
      <xdr:rowOff>131649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122776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6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28867</xdr:rowOff>
    </xdr:from>
    <xdr:to>
      <xdr:col>15</xdr:col>
      <xdr:colOff>101600</xdr:colOff>
      <xdr:row>38</xdr:row>
      <xdr:rowOff>130467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121594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6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31509</xdr:rowOff>
    </xdr:from>
    <xdr:to>
      <xdr:col>10</xdr:col>
      <xdr:colOff>165100</xdr:colOff>
      <xdr:row>38</xdr:row>
      <xdr:rowOff>133109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124236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63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31776</xdr:rowOff>
    </xdr:from>
    <xdr:to>
      <xdr:col>6</xdr:col>
      <xdr:colOff>38100</xdr:colOff>
      <xdr:row>38</xdr:row>
      <xdr:rowOff>133376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124503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63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88606</xdr:rowOff>
    </xdr:from>
    <xdr:to>
      <xdr:col>24</xdr:col>
      <xdr:colOff>63500</xdr:colOff>
      <xdr:row>58</xdr:row>
      <xdr:rowOff>92011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32706"/>
          <a:ext cx="838200" cy="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88606</xdr:rowOff>
    </xdr:from>
    <xdr:to>
      <xdr:col>19</xdr:col>
      <xdr:colOff>177800</xdr:colOff>
      <xdr:row>58</xdr:row>
      <xdr:rowOff>92328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32706"/>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9281</xdr:rowOff>
    </xdr:from>
    <xdr:to>
      <xdr:col>15</xdr:col>
      <xdr:colOff>50800</xdr:colOff>
      <xdr:row>58</xdr:row>
      <xdr:rowOff>92328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53381"/>
          <a:ext cx="889000" cy="8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9281</xdr:rowOff>
    </xdr:from>
    <xdr:to>
      <xdr:col>10</xdr:col>
      <xdr:colOff>114300</xdr:colOff>
      <xdr:row>58</xdr:row>
      <xdr:rowOff>75574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53381"/>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41211</xdr:rowOff>
    </xdr:from>
    <xdr:to>
      <xdr:col>24</xdr:col>
      <xdr:colOff>114300</xdr:colOff>
      <xdr:row>58</xdr:row>
      <xdr:rowOff>142811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37806</xdr:rowOff>
    </xdr:from>
    <xdr:to>
      <xdr:col>20</xdr:col>
      <xdr:colOff>38100</xdr:colOff>
      <xdr:row>58</xdr:row>
      <xdr:rowOff>139406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130533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7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41528</xdr:rowOff>
    </xdr:from>
    <xdr:to>
      <xdr:col>15</xdr:col>
      <xdr:colOff>101600</xdr:colOff>
      <xdr:row>58</xdr:row>
      <xdr:rowOff>143128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134255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7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129931</xdr:rowOff>
    </xdr:from>
    <xdr:to>
      <xdr:col>10</xdr:col>
      <xdr:colOff>165100</xdr:colOff>
      <xdr:row>58</xdr:row>
      <xdr:rowOff>60081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0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76608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7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24774</xdr:rowOff>
    </xdr:from>
    <xdr:to>
      <xdr:col>6</xdr:col>
      <xdr:colOff>38100</xdr:colOff>
      <xdr:row>58</xdr:row>
      <xdr:rowOff>126374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117501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145111</xdr:rowOff>
    </xdr:from>
    <xdr:to>
      <xdr:col>24</xdr:col>
      <xdr:colOff>63500</xdr:colOff>
      <xdr:row>77</xdr:row>
      <xdr:rowOff>2772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03861"/>
          <a:ext cx="838200" cy="20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2772</xdr:rowOff>
    </xdr:from>
    <xdr:to>
      <xdr:col>19</xdr:col>
      <xdr:colOff>177800</xdr:colOff>
      <xdr:row>77</xdr:row>
      <xdr:rowOff>34142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04422"/>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34142</xdr:rowOff>
    </xdr:from>
    <xdr:to>
      <xdr:col>15</xdr:col>
      <xdr:colOff>50800</xdr:colOff>
      <xdr:row>77</xdr:row>
      <xdr:rowOff>138378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35792"/>
          <a:ext cx="889000" cy="10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138378</xdr:rowOff>
    </xdr:from>
    <xdr:to>
      <xdr:col>10</xdr:col>
      <xdr:colOff>114300</xdr:colOff>
      <xdr:row>77</xdr:row>
      <xdr:rowOff>158843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40028"/>
          <a:ext cx="889000" cy="2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94311</xdr:rowOff>
    </xdr:from>
    <xdr:to>
      <xdr:col>24</xdr:col>
      <xdr:colOff>114300</xdr:colOff>
      <xdr:row>76</xdr:row>
      <xdr:rowOff>24461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117188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80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123422</xdr:rowOff>
    </xdr:from>
    <xdr:to>
      <xdr:col>20</xdr:col>
      <xdr:colOff>38100</xdr:colOff>
      <xdr:row>77</xdr:row>
      <xdr:rowOff>53572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44699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4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154792</xdr:rowOff>
    </xdr:from>
    <xdr:to>
      <xdr:col>15</xdr:col>
      <xdr:colOff>101600</xdr:colOff>
      <xdr:row>77</xdr:row>
      <xdr:rowOff>84942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8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76069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7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87578</xdr:rowOff>
    </xdr:from>
    <xdr:to>
      <xdr:col>10</xdr:col>
      <xdr:colOff>165100</xdr:colOff>
      <xdr:row>78</xdr:row>
      <xdr:rowOff>17728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8855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8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108043</xdr:rowOff>
    </xdr:from>
    <xdr:to>
      <xdr:col>6</xdr:col>
      <xdr:colOff>38100</xdr:colOff>
      <xdr:row>78</xdr:row>
      <xdr:rowOff>38193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0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29320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147248</xdr:rowOff>
    </xdr:from>
    <xdr:to>
      <xdr:col>24</xdr:col>
      <xdr:colOff>63500</xdr:colOff>
      <xdr:row>97</xdr:row>
      <xdr:rowOff>150819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777898"/>
          <a:ext cx="838200" cy="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133641</xdr:rowOff>
    </xdr:from>
    <xdr:to>
      <xdr:col>19</xdr:col>
      <xdr:colOff>177800</xdr:colOff>
      <xdr:row>97</xdr:row>
      <xdr:rowOff>147248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764291"/>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133641</xdr:rowOff>
    </xdr:from>
    <xdr:to>
      <xdr:col>15</xdr:col>
      <xdr:colOff>50800</xdr:colOff>
      <xdr:row>98</xdr:row>
      <xdr:rowOff>2239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764291"/>
          <a:ext cx="889000" cy="4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161835</xdr:rowOff>
    </xdr:from>
    <xdr:to>
      <xdr:col>10</xdr:col>
      <xdr:colOff>114300</xdr:colOff>
      <xdr:row>98</xdr:row>
      <xdr:rowOff>2239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792485"/>
          <a:ext cx="8890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100019</xdr:rowOff>
    </xdr:from>
    <xdr:to>
      <xdr:col>24</xdr:col>
      <xdr:colOff>114300</xdr:colOff>
      <xdr:row>98</xdr:row>
      <xdr:rowOff>30169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14946</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4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96448</xdr:rowOff>
    </xdr:from>
    <xdr:to>
      <xdr:col>20</xdr:col>
      <xdr:colOff>38100</xdr:colOff>
      <xdr:row>98</xdr:row>
      <xdr:rowOff>26598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7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17725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8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82841</xdr:rowOff>
    </xdr:from>
    <xdr:to>
      <xdr:col>15</xdr:col>
      <xdr:colOff>101600</xdr:colOff>
      <xdr:row>98</xdr:row>
      <xdr:rowOff>12991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4118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80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122889</xdr:rowOff>
    </xdr:from>
    <xdr:to>
      <xdr:col>10</xdr:col>
      <xdr:colOff>165100</xdr:colOff>
      <xdr:row>98</xdr:row>
      <xdr:rowOff>53039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44166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84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111035</xdr:rowOff>
    </xdr:from>
    <xdr:to>
      <xdr:col>6</xdr:col>
      <xdr:colOff>38100</xdr:colOff>
      <xdr:row>98</xdr:row>
      <xdr:rowOff>41185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7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32312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83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24390</xdr:rowOff>
    </xdr:from>
    <xdr:to>
      <xdr:col>55</xdr:col>
      <xdr:colOff>0</xdr:colOff>
      <xdr:row>39</xdr:row>
      <xdr:rowOff>25647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710940"/>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25038</xdr:rowOff>
    </xdr:from>
    <xdr:to>
      <xdr:col>50</xdr:col>
      <xdr:colOff>114300</xdr:colOff>
      <xdr:row>39</xdr:row>
      <xdr:rowOff>25647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1158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25038</xdr:rowOff>
    </xdr:from>
    <xdr:to>
      <xdr:col>45</xdr:col>
      <xdr:colOff>177800</xdr:colOff>
      <xdr:row>39</xdr:row>
      <xdr:rowOff>26276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711588"/>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25876</xdr:rowOff>
    </xdr:from>
    <xdr:to>
      <xdr:col>41</xdr:col>
      <xdr:colOff>50800</xdr:colOff>
      <xdr:row>39</xdr:row>
      <xdr:rowOff>26276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12426"/>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145040</xdr:rowOff>
    </xdr:from>
    <xdr:to>
      <xdr:col>55</xdr:col>
      <xdr:colOff>50800</xdr:colOff>
      <xdr:row>39</xdr:row>
      <xdr:rowOff>75190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96911</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146297</xdr:rowOff>
    </xdr:from>
    <xdr:to>
      <xdr:col>50</xdr:col>
      <xdr:colOff>165100</xdr:colOff>
      <xdr:row>39</xdr:row>
      <xdr:rowOff>76447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67574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754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145688</xdr:rowOff>
    </xdr:from>
    <xdr:to>
      <xdr:col>46</xdr:col>
      <xdr:colOff>38100</xdr:colOff>
      <xdr:row>39</xdr:row>
      <xdr:rowOff>75838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66965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75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146926</xdr:rowOff>
    </xdr:from>
    <xdr:to>
      <xdr:col>41</xdr:col>
      <xdr:colOff>101600</xdr:colOff>
      <xdr:row>39</xdr:row>
      <xdr:rowOff>77076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68203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75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146526</xdr:rowOff>
    </xdr:from>
    <xdr:to>
      <xdr:col>36</xdr:col>
      <xdr:colOff>165100</xdr:colOff>
      <xdr:row>39</xdr:row>
      <xdr:rowOff>76676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67803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75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60682</xdr:rowOff>
    </xdr:from>
    <xdr:to>
      <xdr:col>55</xdr:col>
      <xdr:colOff>0</xdr:colOff>
      <xdr:row>59</xdr:row>
      <xdr:rowOff>61930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76232"/>
          <a:ext cx="8382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48119</xdr:rowOff>
    </xdr:from>
    <xdr:to>
      <xdr:col>50</xdr:col>
      <xdr:colOff>114300</xdr:colOff>
      <xdr:row>59</xdr:row>
      <xdr:rowOff>61930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163669"/>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48119</xdr:rowOff>
    </xdr:from>
    <xdr:to>
      <xdr:col>45</xdr:col>
      <xdr:colOff>177800</xdr:colOff>
      <xdr:row>59</xdr:row>
      <xdr:rowOff>59623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63669"/>
          <a:ext cx="889000" cy="1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59623</xdr:rowOff>
    </xdr:from>
    <xdr:to>
      <xdr:col>41</xdr:col>
      <xdr:colOff>50800</xdr:colOff>
      <xdr:row>59</xdr:row>
      <xdr:rowOff>62723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75173"/>
          <a:ext cx="889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9882</xdr:rowOff>
    </xdr:from>
    <xdr:to>
      <xdr:col>55</xdr:col>
      <xdr:colOff>50800</xdr:colOff>
      <xdr:row>59</xdr:row>
      <xdr:rowOff>111482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12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96259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4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11130</xdr:rowOff>
    </xdr:from>
    <xdr:to>
      <xdr:col>50</xdr:col>
      <xdr:colOff>165100</xdr:colOff>
      <xdr:row>59</xdr:row>
      <xdr:rowOff>112730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1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103857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21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168769</xdr:rowOff>
    </xdr:from>
    <xdr:to>
      <xdr:col>46</xdr:col>
      <xdr:colOff>38100</xdr:colOff>
      <xdr:row>59</xdr:row>
      <xdr:rowOff>98919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11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90046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20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8823</xdr:rowOff>
    </xdr:from>
    <xdr:to>
      <xdr:col>41</xdr:col>
      <xdr:colOff>101600</xdr:colOff>
      <xdr:row>59</xdr:row>
      <xdr:rowOff>110423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1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101550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21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11923</xdr:rowOff>
    </xdr:from>
    <xdr:to>
      <xdr:col>36</xdr:col>
      <xdr:colOff>165100</xdr:colOff>
      <xdr:row>59</xdr:row>
      <xdr:rowOff>113523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12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104650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2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83320</xdr:rowOff>
    </xdr:from>
    <xdr:to>
      <xdr:col>55</xdr:col>
      <xdr:colOff>0</xdr:colOff>
      <xdr:row>78</xdr:row>
      <xdr:rowOff>111785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56420"/>
          <a:ext cx="838200" cy="2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83320</xdr:rowOff>
    </xdr:from>
    <xdr:to>
      <xdr:col>50</xdr:col>
      <xdr:colOff>114300</xdr:colOff>
      <xdr:row>78</xdr:row>
      <xdr:rowOff>93813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56420"/>
          <a:ext cx="8890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92666</xdr:rowOff>
    </xdr:from>
    <xdr:to>
      <xdr:col>45</xdr:col>
      <xdr:colOff>177800</xdr:colOff>
      <xdr:row>78</xdr:row>
      <xdr:rowOff>93813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65766"/>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92666</xdr:rowOff>
    </xdr:from>
    <xdr:to>
      <xdr:col>41</xdr:col>
      <xdr:colOff>50800</xdr:colOff>
      <xdr:row>78</xdr:row>
      <xdr:rowOff>115215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65766"/>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60985</xdr:rowOff>
    </xdr:from>
    <xdr:to>
      <xdr:col>55</xdr:col>
      <xdr:colOff>50800</xdr:colOff>
      <xdr:row>78</xdr:row>
      <xdr:rowOff>162585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156979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32520</xdr:rowOff>
    </xdr:from>
    <xdr:to>
      <xdr:col>50</xdr:col>
      <xdr:colOff>165100</xdr:colOff>
      <xdr:row>78</xdr:row>
      <xdr:rowOff>134120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125247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43013</xdr:rowOff>
    </xdr:from>
    <xdr:to>
      <xdr:col>46</xdr:col>
      <xdr:colOff>38100</xdr:colOff>
      <xdr:row>78</xdr:row>
      <xdr:rowOff>144613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135740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41866</xdr:rowOff>
    </xdr:from>
    <xdr:to>
      <xdr:col>41</xdr:col>
      <xdr:colOff>101600</xdr:colOff>
      <xdr:row>78</xdr:row>
      <xdr:rowOff>143466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134593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0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64415</xdr:rowOff>
    </xdr:from>
    <xdr:to>
      <xdr:col>36</xdr:col>
      <xdr:colOff>165100</xdr:colOff>
      <xdr:row>78</xdr:row>
      <xdr:rowOff>166015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157142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3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118439</xdr:rowOff>
    </xdr:from>
    <xdr:to>
      <xdr:col>55</xdr:col>
      <xdr:colOff>0</xdr:colOff>
      <xdr:row>98</xdr:row>
      <xdr:rowOff>129205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20539"/>
          <a:ext cx="838200" cy="1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121827</xdr:rowOff>
    </xdr:from>
    <xdr:to>
      <xdr:col>50</xdr:col>
      <xdr:colOff>114300</xdr:colOff>
      <xdr:row>98</xdr:row>
      <xdr:rowOff>129205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23927"/>
          <a:ext cx="8890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121827</xdr:rowOff>
    </xdr:from>
    <xdr:to>
      <xdr:col>45</xdr:col>
      <xdr:colOff>177800</xdr:colOff>
      <xdr:row>98</xdr:row>
      <xdr:rowOff>133803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23927"/>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133803</xdr:rowOff>
    </xdr:from>
    <xdr:to>
      <xdr:col>41</xdr:col>
      <xdr:colOff>50800</xdr:colOff>
      <xdr:row>98</xdr:row>
      <xdr:rowOff>156552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35903"/>
          <a:ext cx="889000" cy="2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67639</xdr:rowOff>
    </xdr:from>
    <xdr:to>
      <xdr:col>55</xdr:col>
      <xdr:colOff>50800</xdr:colOff>
      <xdr:row>98</xdr:row>
      <xdr:rowOff>169239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6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17839</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78405</xdr:rowOff>
    </xdr:from>
    <xdr:to>
      <xdr:col>50</xdr:col>
      <xdr:colOff>165100</xdr:colOff>
      <xdr:row>99</xdr:row>
      <xdr:rowOff>8555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171132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97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71027</xdr:rowOff>
    </xdr:from>
    <xdr:to>
      <xdr:col>46</xdr:col>
      <xdr:colOff>38100</xdr:colOff>
      <xdr:row>99</xdr:row>
      <xdr:rowOff>1177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163754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6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83003</xdr:rowOff>
    </xdr:from>
    <xdr:to>
      <xdr:col>41</xdr:col>
      <xdr:colOff>101600</xdr:colOff>
      <xdr:row>99</xdr:row>
      <xdr:rowOff>13153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4280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97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105752</xdr:rowOff>
    </xdr:from>
    <xdr:to>
      <xdr:col>36</xdr:col>
      <xdr:colOff>165100</xdr:colOff>
      <xdr:row>99</xdr:row>
      <xdr:rowOff>35902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27029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0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118129</xdr:rowOff>
    </xdr:from>
    <xdr:to>
      <xdr:col>85</xdr:col>
      <xdr:colOff>127000</xdr:colOff>
      <xdr:row>37</xdr:row>
      <xdr:rowOff>120141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461779"/>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68971</xdr:rowOff>
    </xdr:from>
    <xdr:to>
      <xdr:col>81</xdr:col>
      <xdr:colOff>50800</xdr:colOff>
      <xdr:row>37</xdr:row>
      <xdr:rowOff>118129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12621"/>
          <a:ext cx="889000" cy="4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155620</xdr:rowOff>
    </xdr:from>
    <xdr:to>
      <xdr:col>76</xdr:col>
      <xdr:colOff>114300</xdr:colOff>
      <xdr:row>37</xdr:row>
      <xdr:rowOff>68971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27820"/>
          <a:ext cx="889000" cy="8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155620</xdr:rowOff>
    </xdr:from>
    <xdr:to>
      <xdr:col>71</xdr:col>
      <xdr:colOff>177800</xdr:colOff>
      <xdr:row>37</xdr:row>
      <xdr:rowOff>159272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27820"/>
          <a:ext cx="889000" cy="17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69341</xdr:rowOff>
    </xdr:from>
    <xdr:to>
      <xdr:col>85</xdr:col>
      <xdr:colOff>177800</xdr:colOff>
      <xdr:row>37</xdr:row>
      <xdr:rowOff>170942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12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47768</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67329</xdr:rowOff>
    </xdr:from>
    <xdr:to>
      <xdr:col>81</xdr:col>
      <xdr:colOff>101600</xdr:colOff>
      <xdr:row>37</xdr:row>
      <xdr:rowOff>168929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160056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18171</xdr:rowOff>
    </xdr:from>
    <xdr:to>
      <xdr:col>76</xdr:col>
      <xdr:colOff>165100</xdr:colOff>
      <xdr:row>37</xdr:row>
      <xdr:rowOff>119771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6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110898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104820</xdr:rowOff>
    </xdr:from>
    <xdr:to>
      <xdr:col>72</xdr:col>
      <xdr:colOff>38100</xdr:colOff>
      <xdr:row>37</xdr:row>
      <xdr:rowOff>34970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7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26097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6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108473</xdr:rowOff>
    </xdr:from>
    <xdr:to>
      <xdr:col>67</xdr:col>
      <xdr:colOff>101600</xdr:colOff>
      <xdr:row>38</xdr:row>
      <xdr:rowOff>38622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521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29749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4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149378</xdr:rowOff>
    </xdr:from>
    <xdr:to>
      <xdr:col>85</xdr:col>
      <xdr:colOff>127000</xdr:colOff>
      <xdr:row>58</xdr:row>
      <xdr:rowOff>151836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093478"/>
          <a:ext cx="8382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140560</xdr:rowOff>
    </xdr:from>
    <xdr:to>
      <xdr:col>81</xdr:col>
      <xdr:colOff>50800</xdr:colOff>
      <xdr:row>58</xdr:row>
      <xdr:rowOff>151836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84660"/>
          <a:ext cx="889000" cy="1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140560</xdr:rowOff>
    </xdr:from>
    <xdr:to>
      <xdr:col>76</xdr:col>
      <xdr:colOff>114300</xdr:colOff>
      <xdr:row>58</xdr:row>
      <xdr:rowOff>145295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84660"/>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129405</xdr:rowOff>
    </xdr:from>
    <xdr:to>
      <xdr:col>71</xdr:col>
      <xdr:colOff>177800</xdr:colOff>
      <xdr:row>58</xdr:row>
      <xdr:rowOff>145295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73505"/>
          <a:ext cx="889000" cy="1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98578</xdr:rowOff>
    </xdr:from>
    <xdr:to>
      <xdr:col>85</xdr:col>
      <xdr:colOff>177800</xdr:colOff>
      <xdr:row>59</xdr:row>
      <xdr:rowOff>28728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101036</xdr:rowOff>
    </xdr:from>
    <xdr:to>
      <xdr:col>81</xdr:col>
      <xdr:colOff>101600</xdr:colOff>
      <xdr:row>59</xdr:row>
      <xdr:rowOff>31186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22313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89760</xdr:rowOff>
    </xdr:from>
    <xdr:to>
      <xdr:col>76</xdr:col>
      <xdr:colOff>165100</xdr:colOff>
      <xdr:row>59</xdr:row>
      <xdr:rowOff>19910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11037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2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94495</xdr:rowOff>
    </xdr:from>
    <xdr:to>
      <xdr:col>72</xdr:col>
      <xdr:colOff>38100</xdr:colOff>
      <xdr:row>59</xdr:row>
      <xdr:rowOff>24645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15772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78605</xdr:rowOff>
    </xdr:from>
    <xdr:to>
      <xdr:col>67</xdr:col>
      <xdr:colOff>101600</xdr:colOff>
      <xdr:row>59</xdr:row>
      <xdr:rowOff>8755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2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171332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1011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35931</xdr:rowOff>
    </xdr:from>
    <xdr:to>
      <xdr:col>85</xdr:col>
      <xdr:colOff>127000</xdr:colOff>
      <xdr:row>78</xdr:row>
      <xdr:rowOff>130263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409031"/>
          <a:ext cx="838200" cy="9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35931</xdr:rowOff>
    </xdr:from>
    <xdr:to>
      <xdr:col>81</xdr:col>
      <xdr:colOff>50800</xdr:colOff>
      <xdr:row>78</xdr:row>
      <xdr:rowOff>56871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409031"/>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56871</xdr:rowOff>
    </xdr:from>
    <xdr:to>
      <xdr:col>76</xdr:col>
      <xdr:colOff>114300</xdr:colOff>
      <xdr:row>79</xdr:row>
      <xdr:rowOff>571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429971"/>
          <a:ext cx="889000" cy="1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571</xdr:rowOff>
    </xdr:from>
    <xdr:to>
      <xdr:col>71</xdr:col>
      <xdr:colOff>177800</xdr:colOff>
      <xdr:row>79</xdr:row>
      <xdr:rowOff>18748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45121"/>
          <a:ext cx="889000" cy="1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79463</xdr:rowOff>
    </xdr:from>
    <xdr:to>
      <xdr:col>85</xdr:col>
      <xdr:colOff>177800</xdr:colOff>
      <xdr:row>79</xdr:row>
      <xdr:rowOff>9613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5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38840</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4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156581</xdr:rowOff>
    </xdr:from>
    <xdr:to>
      <xdr:col>81</xdr:col>
      <xdr:colOff>101600</xdr:colOff>
      <xdr:row>78</xdr:row>
      <xdr:rowOff>86731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103258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1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6071</xdr:rowOff>
    </xdr:from>
    <xdr:to>
      <xdr:col>76</xdr:col>
      <xdr:colOff>165100</xdr:colOff>
      <xdr:row>78</xdr:row>
      <xdr:rowOff>107671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124198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5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121221</xdr:rowOff>
    </xdr:from>
    <xdr:to>
      <xdr:col>72</xdr:col>
      <xdr:colOff>38100</xdr:colOff>
      <xdr:row>79</xdr:row>
      <xdr:rowOff>51371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9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42498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58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139398</xdr:rowOff>
    </xdr:from>
    <xdr:to>
      <xdr:col>67</xdr:col>
      <xdr:colOff>101600</xdr:colOff>
      <xdr:row>79</xdr:row>
      <xdr:rowOff>69548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1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60675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0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120027</xdr:rowOff>
    </xdr:from>
    <xdr:to>
      <xdr:col>85</xdr:col>
      <xdr:colOff>127000</xdr:colOff>
      <xdr:row>97</xdr:row>
      <xdr:rowOff>124000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50677"/>
          <a:ext cx="8382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124000</xdr:rowOff>
    </xdr:from>
    <xdr:to>
      <xdr:col>81</xdr:col>
      <xdr:colOff>50800</xdr:colOff>
      <xdr:row>97</xdr:row>
      <xdr:rowOff>150264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54650"/>
          <a:ext cx="889000" cy="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150264</xdr:rowOff>
    </xdr:from>
    <xdr:to>
      <xdr:col>76</xdr:col>
      <xdr:colOff>114300</xdr:colOff>
      <xdr:row>98</xdr:row>
      <xdr:rowOff>18151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80914"/>
          <a:ext cx="889000" cy="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18151</xdr:rowOff>
    </xdr:from>
    <xdr:to>
      <xdr:col>71</xdr:col>
      <xdr:colOff>177800</xdr:colOff>
      <xdr:row>98</xdr:row>
      <xdr:rowOff>27665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20251"/>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69227</xdr:rowOff>
    </xdr:from>
    <xdr:to>
      <xdr:col>85</xdr:col>
      <xdr:colOff>177800</xdr:colOff>
      <xdr:row>97</xdr:row>
      <xdr:rowOff>170827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47654</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7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73200</xdr:rowOff>
    </xdr:from>
    <xdr:to>
      <xdr:col>81</xdr:col>
      <xdr:colOff>101600</xdr:colOff>
      <xdr:row>98</xdr:row>
      <xdr:rowOff>3350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165927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79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99464</xdr:rowOff>
    </xdr:from>
    <xdr:to>
      <xdr:col>76</xdr:col>
      <xdr:colOff>165100</xdr:colOff>
      <xdr:row>98</xdr:row>
      <xdr:rowOff>29614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3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20741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2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138801</xdr:rowOff>
    </xdr:from>
    <xdr:to>
      <xdr:col>72</xdr:col>
      <xdr:colOff>38100</xdr:colOff>
      <xdr:row>98</xdr:row>
      <xdr:rowOff>68951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60078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86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148315</xdr:rowOff>
    </xdr:from>
    <xdr:to>
      <xdr:col>67</xdr:col>
      <xdr:colOff>101600</xdr:colOff>
      <xdr:row>98</xdr:row>
      <xdr:rowOff>78465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7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69592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7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住民一人当たりのコストが最も高いのは民生費であり、令和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年度決算では前年度比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61,414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円／人の増（＋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26.20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）となった。増加の要因は、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木曽広域連合木曽寮建設事業負担金による補助費等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、子ども第三の居場所建設事業による普通建設事業費の増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である。また、民生費の中で構成比が最も高いものは扶助費であり、社会福祉費における障害者自立支援に係る経費が大半を占めている。次いで総務費であり、令和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年度決算では前年度比</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14,893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円／人の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旧</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解体</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に伴い普通建設事業費は大きく増加したものの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上松町役場庁舎整備基金の取崩しにより積立金が大きく減少したため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全体としては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土木費については、平成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年度の橋梁架替事業完了以降減少傾向にあったが、令和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年度以降は老朽化による道路橋りょう修繕事業、定住促進住宅建設・改修事業、除排雪経費の増加等により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増加傾向にある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その他増減率</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の大きいものとして、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商工費が、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事業者支援補助金等の新型コロナウイルス感染症対策</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事業が令和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年度で終了になったことに伴い、大きな減少となった。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災害復旧費については令和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月豪雨災害によ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年度以降増加傾向にあったが、令和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年度においては減少に転じている。民生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を除く全ての項目において類似団体内平均値を下回っているものの、全体を通して人口減少及び公共施設等維持管理に係る費用の増加が影響を及ぼしているため、業務内容の見直しを行うとともに過大な投資となることのないよう公共施設等総合管理計画等により今後の施設等の在り方について十分検討し、経費の削減を図りたい。</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財政調整基金残高について、令和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年度以前は税収・地方交付税の減、新型コロナウイルス感染症の影響等により基金の取崩しが続いていたが、令和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年度において普通交付税の増により積立てを行ったため、令和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残高を上回った</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年度は歳計剰余金処分額により増となっているため、令和元</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年度と比較し標準</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財政規模比率も増となった</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。実質収支額については繰越事業の影響により増減はあるものの、概ね</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千円の間で推移しており、同程度の比率で推移している。実質単年度収支について、平成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概ね</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マイナス値での推移が続い</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ており、これは</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取崩しを行わず積立てを行ったことからプラス値</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。適切な財源確保と経常経費を始めとした歳出の精査を行い、迅速な事業執行に努める。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全会計において赤字にはなっていないが、繰出金が多くなっていることから各会計の経営について十分精査を行っていく。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令和元年度より下水道事業が法適用企業へ移行している。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元利償還金については、平成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年度にかけ一般会計における償還ピークが過ぎたため減少していたが、平成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年度より公民館大規模改修事業等の元金償還開始により再度増加が続いていた。令和元年度には、木曽広域</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CATV</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整備事業等の償還終了により減少に転じたが、令和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年度には木曽広域連合ごみ処理施設整備事業等の償還開始により再度増加。さらに令和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年度には木曽広域</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CATVFTTH</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化事業</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新庁舎建設事業</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木曽広域連合ごみ処理施設整備事業</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・小学校中規模改修事業</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の償還開始により大幅に増加している。</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年度は前年度のような大規模事業の償還開始はなく、微減となった。</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今後についても、老朽化施設の更新・改修が断続的に発生する見込みであり、事業実施に伴う借入れにより元利償還金は令和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年度をピークに暫く高止まりとなる見込みである。公営企業に対する繰出金については、水道事業会計・下水道事業会計共に償還ピークを過ぎており</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、当面減少傾向が続く見込みである</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。債務負担行為に基づく支出額は、ねざめホテル改修事業の実施により平成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発生</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一般会計に係る地方債残高は、平成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年度にかけて借入抑制により減少していたが、平成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年度にかけ木曽広域連合ごみ処理施設整備事業実施により再度増加。令和元年度は新庁舎建設、木曽広域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CATVFTTH</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化、小学校中規模改修等の実施、令和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年度は新庁舎建設の実施により大きく増加した。令和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年度は災害復旧事業の影響により微増しており残高はピークを迎えている。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年度は減少に転じ、令和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傾向が続くと見込まれるが、今後も老朽化施設の更新・改修が断続的に発生していく見込みのため、事業実施の適正化を図り財政の健全化に努める。債務負担行為に基づく支出予定額は、ねざめホテル改修事業によるものであり減少が続いていく。公営企業債等繰入見込額は、水道事業会計・下水道事業会計共に残高は減少しており、今後も減少傾向が見込まれる。充当可能基金については、庁舎建設整備基金への積立てにより増加傾向にあっ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年度より新庁舎建設事業実施に伴う取崩しが始まり令和元～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年度にかけ大きく減少した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令和３年度において主に財政調整基金の増により増加している。将来負担額は令和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年度がピークであり以降減少を続けていく見込みであるが、計画的な事業の実施、有利な地方債を選択する等適切な財源確保に努める。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長野県上松町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令和４年度においては、物価高騰・新型コロナウイルス感染症対応及び公債費の増に対応するための取崩しにより、財政調整基金が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百万円の減となった。また、主に福祉施設・観光施設の整備のための取崩しにより特定目的基金が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百万円の減となっており、基金全体としては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令和５年度においては、歳計余剰処分額（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百万円）による歳入の増により財政調整基金が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百万円の増、普通交付税における臨時財政対策債償還基金費分の積立てにより減債基金が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事業が完了したことから今後大幅な減少は見込まれない。中期的には、公共施設等老朽化による更新・維持補修費の増加に対応するため取崩しが見込まれるが、人口減少による収入の減少が予想される中にあっては、単年度での多額の積立ては難しいと考えられるため、事業計画及び使途を明確にし、計画的な運用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上松松町役場庁舎の維持管理、整備及び解体撤去を行うため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ひのきの里あげまつふるさと基金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自然環境・森林整備、高齢者福祉・子育て支援・健康増進の充実に関する事業、伝統文化の継承、産業振興等まちづくりに関する事業を行うため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森林の間伐や林業の人材育成、担い手の確保、木材利用の促進や啓発活動等の森林整備及び促進を図るため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上松町役場庁舎整備基金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条例により毎年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百万円以上の積立てを行うこととしているため、令和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百万円を積立て、上松町役場庁舎整備のため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町内福祉施設整備のため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町営住宅建設改良改修等基金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土地開発公社清算金分の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百円を積立て、定住促進住宅建設事業のため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上松町役場庁舎整備基金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条例により毎年度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ひのきの里あげまつふるさと基金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移住定住促進事業、観光拠点整備事業実施のため取崩しが見込まれている。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令和４年度においては、物価高騰及び新型コロナウイルス感染症対策ののための取り崩し。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令和５年度においては、歳計余剰金処分額による増。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算化が進んだことによる保守点検費や機器使用料、公共施設等に係る維持補修費、各種計画の策定・見直しに係る委託料が以前から増加傾向にある。また、近年実施してきた大型事業の償還開始により公債費についても増加している。今後、人口減少に伴う調剤及び普通交付税の減少が見込まれるため、適切な規模の財政運営となるよう、公共施設等の適正管理、経常経費の圧縮、事業の見直しを行い最小限の取り崩しとなるよう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令和４年度においては、公債費の増会に対応するための取り崩しによる減。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令和５年度においては、臨時財政対策債償還基金費分の積み立てによる増。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年度にかけて新庁舎建設・木曽広域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CATVFTTH</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化・木曽寮建設等の大型事業の実施により多額の借り入れを行っている。償還のピークである令和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年度には公債費が急増する見込みであり、取り崩しを予定している。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O56"/>
  <sheetViews>
    <sheetView showGridLines="0" topLeftCell="AQ2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4416589</v>
      </c>
      <c r="BO4" s="371"/>
      <c r="BP4" s="371"/>
      <c r="BQ4" s="371"/>
      <c r="BR4" s="371"/>
      <c r="BS4" s="371"/>
      <c r="BT4" s="371"/>
      <c r="BU4" s="372"/>
      <c r="BV4" s="370">
        <v>4520381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2.4</v>
      </c>
      <c r="CU4" s="377"/>
      <c r="CV4" s="377"/>
      <c r="CW4" s="377"/>
      <c r="CX4" s="377"/>
      <c r="CY4" s="377"/>
      <c r="CZ4" s="377"/>
      <c r="DA4" s="378"/>
      <c r="DB4" s="376">
        <v>3.4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4286607</v>
      </c>
      <c r="BO5" s="408"/>
      <c r="BP5" s="408"/>
      <c r="BQ5" s="408"/>
      <c r="BR5" s="408"/>
      <c r="BS5" s="408"/>
      <c r="BT5" s="408"/>
      <c r="BU5" s="409"/>
      <c r="BV5" s="407">
        <v>4325017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91.4</v>
      </c>
      <c r="CU5" s="405"/>
      <c r="CV5" s="405"/>
      <c r="CW5" s="405"/>
      <c r="CX5" s="405"/>
      <c r="CY5" s="405"/>
      <c r="CZ5" s="405"/>
      <c r="DA5" s="406"/>
      <c r="DB5" s="404">
        <v>90.6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129982</v>
      </c>
      <c r="BO6" s="408"/>
      <c r="BP6" s="408"/>
      <c r="BQ6" s="408"/>
      <c r="BR6" s="408"/>
      <c r="BS6" s="408"/>
      <c r="BT6" s="408"/>
      <c r="BU6" s="409"/>
      <c r="BV6" s="407">
        <v>195364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91.8</v>
      </c>
      <c r="CU6" s="445"/>
      <c r="CV6" s="445"/>
      <c r="CW6" s="445"/>
      <c r="CX6" s="445"/>
      <c r="CY6" s="445"/>
      <c r="CZ6" s="445"/>
      <c r="DA6" s="446"/>
      <c r="DB6" s="444">
        <v>91.4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65755</v>
      </c>
      <c r="BO7" s="408"/>
      <c r="BP7" s="408"/>
      <c r="BQ7" s="408"/>
      <c r="BR7" s="408"/>
      <c r="BS7" s="408"/>
      <c r="BT7" s="408"/>
      <c r="BU7" s="409"/>
      <c r="BV7" s="407">
        <v>104891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2646362</v>
      </c>
      <c r="CU7" s="408"/>
      <c r="CV7" s="408"/>
      <c r="CW7" s="408"/>
      <c r="CX7" s="408"/>
      <c r="CY7" s="408"/>
      <c r="CZ7" s="408"/>
      <c r="DA7" s="409"/>
      <c r="DB7" s="407">
        <v>2670608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64227</v>
      </c>
      <c r="BO8" s="408"/>
      <c r="BP8" s="408"/>
      <c r="BQ8" s="408"/>
      <c r="BR8" s="408"/>
      <c r="BS8" s="408"/>
      <c r="BT8" s="408"/>
      <c r="BU8" s="409"/>
      <c r="BV8" s="407">
        <v>90473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0.23</v>
      </c>
      <c r="CU8" s="448"/>
      <c r="CV8" s="448"/>
      <c r="CW8" s="448"/>
      <c r="CX8" s="448"/>
      <c r="CY8" s="448"/>
      <c r="CZ8" s="448"/>
      <c r="DA8" s="449"/>
      <c r="DB8" s="447">
        <v>0.24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4131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-26246</v>
      </c>
      <c r="BO9" s="408"/>
      <c r="BP9" s="408"/>
      <c r="BQ9" s="408"/>
      <c r="BR9" s="408"/>
      <c r="BS9" s="408"/>
      <c r="BT9" s="408"/>
      <c r="BU9" s="409"/>
      <c r="BV9" s="407">
        <v>13779</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16.600000000000001</v>
      </c>
      <c r="CU9" s="405"/>
      <c r="CV9" s="405"/>
      <c r="CW9" s="405"/>
      <c r="CX9" s="405"/>
      <c r="CY9" s="405"/>
      <c r="CZ9" s="405"/>
      <c r="DA9" s="406"/>
      <c r="DB9" s="404">
        <v>15.6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4670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110</v>
      </c>
      <c r="AV10" s="440"/>
      <c r="AW10" s="440"/>
      <c r="AX10" s="440"/>
      <c r="AY10" s="441" t="s">
        <v>115</v>
      </c>
      <c r="AZ10" s="442"/>
      <c r="BA10" s="442"/>
      <c r="BB10" s="442"/>
      <c r="BC10" s="442"/>
      <c r="BD10" s="442"/>
      <c r="BE10" s="442"/>
      <c r="BF10" s="442"/>
      <c r="BG10" s="442"/>
      <c r="BH10" s="442"/>
      <c r="BI10" s="442"/>
      <c r="BJ10" s="442"/>
      <c r="BK10" s="442"/>
      <c r="BL10" s="442"/>
      <c r="BM10" s="443"/>
      <c r="BN10" s="407">
        <v>86</v>
      </c>
      <c r="BO10" s="408"/>
      <c r="BP10" s="408"/>
      <c r="BQ10" s="408"/>
      <c r="BR10" s="408"/>
      <c r="BS10" s="408"/>
      <c r="BT10" s="408"/>
      <c r="BU10" s="409"/>
      <c r="BV10" s="407">
        <v>12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4001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37000</v>
      </c>
      <c r="BO12" s="408"/>
      <c r="BP12" s="408"/>
      <c r="BQ12" s="408"/>
      <c r="BR12" s="408"/>
      <c r="BS12" s="408"/>
      <c r="BT12" s="408"/>
      <c r="BU12" s="409"/>
      <c r="BV12" s="407">
        <v>50000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3906</v>
      </c>
      <c r="S13" s="492"/>
      <c r="T13" s="492"/>
      <c r="U13" s="492"/>
      <c r="V13" s="493"/>
      <c r="W13" s="423" t="s">
        <v>131</v>
      </c>
      <c r="X13" s="424"/>
      <c r="Y13" s="424"/>
      <c r="Z13" s="424"/>
      <c r="AA13" s="424"/>
      <c r="AB13" s="414"/>
      <c r="AC13" s="458">
        <v>189</v>
      </c>
      <c r="AD13" s="459"/>
      <c r="AE13" s="459"/>
      <c r="AF13" s="459"/>
      <c r="AG13" s="501"/>
      <c r="AH13" s="458">
        <v>173</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-63160</v>
      </c>
      <c r="BO13" s="408"/>
      <c r="BP13" s="408"/>
      <c r="BQ13" s="408"/>
      <c r="BR13" s="408"/>
      <c r="BS13" s="408"/>
      <c r="BT13" s="408"/>
      <c r="BU13" s="409"/>
      <c r="BV13" s="407">
        <v>-36209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10.3</v>
      </c>
      <c r="CU13" s="405"/>
      <c r="CV13" s="405"/>
      <c r="CW13" s="405"/>
      <c r="CX13" s="405"/>
      <c r="CY13" s="405"/>
      <c r="CZ13" s="405"/>
      <c r="DA13" s="406"/>
      <c r="DB13" s="404">
        <v>8.6999999999999993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4071</v>
      </c>
      <c r="S14" s="492"/>
      <c r="T14" s="492"/>
      <c r="U14" s="492"/>
      <c r="V14" s="493"/>
      <c r="W14" s="397"/>
      <c r="X14" s="398"/>
      <c r="Y14" s="398"/>
      <c r="Z14" s="398"/>
      <c r="AA14" s="398"/>
      <c r="AB14" s="387"/>
      <c r="AC14" s="494">
        <v>8.8000000000000007</v>
      </c>
      <c r="AD14" s="495"/>
      <c r="AE14" s="495"/>
      <c r="AF14" s="495"/>
      <c r="AG14" s="496"/>
      <c r="AH14" s="494">
        <v>7.5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40</v>
      </c>
      <c r="CU14" s="506"/>
      <c r="CV14" s="506"/>
      <c r="CW14" s="506"/>
      <c r="CX14" s="506"/>
      <c r="CY14" s="506"/>
      <c r="CZ14" s="506"/>
      <c r="DA14" s="507"/>
      <c r="DB14" s="505">
        <v>50.6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3992</v>
      </c>
      <c r="S15" s="492"/>
      <c r="T15" s="492"/>
      <c r="U15" s="492"/>
      <c r="V15" s="493"/>
      <c r="W15" s="423" t="s">
        <v>137</v>
      </c>
      <c r="X15" s="424"/>
      <c r="Y15" s="424"/>
      <c r="Z15" s="424"/>
      <c r="AA15" s="424"/>
      <c r="AB15" s="414"/>
      <c r="AC15" s="458">
        <v>637</v>
      </c>
      <c r="AD15" s="459"/>
      <c r="AE15" s="459"/>
      <c r="AF15" s="459"/>
      <c r="AG15" s="501"/>
      <c r="AH15" s="458">
        <v>710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585697</v>
      </c>
      <c r="BO15" s="371"/>
      <c r="BP15" s="371"/>
      <c r="BQ15" s="371"/>
      <c r="BR15" s="371"/>
      <c r="BS15" s="371"/>
      <c r="BT15" s="371"/>
      <c r="BU15" s="372"/>
      <c r="BV15" s="370">
        <v>600521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29.7</v>
      </c>
      <c r="AD16" s="495"/>
      <c r="AE16" s="495"/>
      <c r="AF16" s="495"/>
      <c r="AG16" s="496"/>
      <c r="AH16" s="494">
        <v>30.9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2493212</v>
      </c>
      <c r="BO16" s="408"/>
      <c r="BP16" s="408"/>
      <c r="BQ16" s="408"/>
      <c r="BR16" s="408"/>
      <c r="BS16" s="408"/>
      <c r="BT16" s="408"/>
      <c r="BU16" s="409"/>
      <c r="BV16" s="407">
        <v>2498942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1318</v>
      </c>
      <c r="AD17" s="459"/>
      <c r="AE17" s="459"/>
      <c r="AF17" s="459"/>
      <c r="AG17" s="501"/>
      <c r="AH17" s="458">
        <v>1418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726621</v>
      </c>
      <c r="BO17" s="408"/>
      <c r="BP17" s="408"/>
      <c r="BQ17" s="408"/>
      <c r="BR17" s="408"/>
      <c r="BS17" s="408"/>
      <c r="BT17" s="408"/>
      <c r="BU17" s="409"/>
      <c r="BV17" s="407">
        <v>747448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168.42</v>
      </c>
      <c r="M18" s="534"/>
      <c r="N18" s="534"/>
      <c r="O18" s="534"/>
      <c r="P18" s="534"/>
      <c r="Q18" s="534"/>
      <c r="R18" s="535"/>
      <c r="S18" s="535"/>
      <c r="T18" s="535"/>
      <c r="U18" s="535"/>
      <c r="V18" s="536"/>
      <c r="W18" s="425"/>
      <c r="X18" s="426"/>
      <c r="Y18" s="426"/>
      <c r="Z18" s="426"/>
      <c r="AA18" s="426"/>
      <c r="AB18" s="417"/>
      <c r="AC18" s="537">
        <v>61.5</v>
      </c>
      <c r="AD18" s="538"/>
      <c r="AE18" s="538"/>
      <c r="AF18" s="538"/>
      <c r="AG18" s="539"/>
      <c r="AH18" s="537">
        <v>61.6</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2519438</v>
      </c>
      <c r="BO18" s="408"/>
      <c r="BP18" s="408"/>
      <c r="BQ18" s="408"/>
      <c r="BR18" s="408"/>
      <c r="BS18" s="408"/>
      <c r="BT18" s="408"/>
      <c r="BU18" s="409"/>
      <c r="BV18" s="407">
        <v>2463419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25</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3232366</v>
      </c>
      <c r="BO19" s="408"/>
      <c r="BP19" s="408"/>
      <c r="BQ19" s="408"/>
      <c r="BR19" s="408"/>
      <c r="BS19" s="408"/>
      <c r="BT19" s="408"/>
      <c r="BU19" s="409"/>
      <c r="BV19" s="407">
        <v>3443802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1785</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5073043</v>
      </c>
      <c r="BO22" s="371"/>
      <c r="BP22" s="371"/>
      <c r="BQ22" s="371"/>
      <c r="BR22" s="371"/>
      <c r="BS22" s="371"/>
      <c r="BT22" s="371"/>
      <c r="BU22" s="372"/>
      <c r="BV22" s="370">
        <v>5165021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4383348</v>
      </c>
      <c r="BO23" s="408"/>
      <c r="BP23" s="408"/>
      <c r="BQ23" s="408"/>
      <c r="BR23" s="408"/>
      <c r="BS23" s="408"/>
      <c r="BT23" s="408"/>
      <c r="BU23" s="409"/>
      <c r="BV23" s="407">
        <v>4425895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6910</v>
      </c>
      <c r="R24" s="459"/>
      <c r="S24" s="459"/>
      <c r="T24" s="459"/>
      <c r="U24" s="459"/>
      <c r="V24" s="501"/>
      <c r="W24" s="553"/>
      <c r="X24" s="554"/>
      <c r="Y24" s="555"/>
      <c r="Z24" s="457" t="s">
        <v>162</v>
      </c>
      <c r="AA24" s="437"/>
      <c r="AB24" s="437"/>
      <c r="AC24" s="437"/>
      <c r="AD24" s="437"/>
      <c r="AE24" s="437"/>
      <c r="AF24" s="437"/>
      <c r="AG24" s="438"/>
      <c r="AH24" s="458">
        <v>80</v>
      </c>
      <c r="AI24" s="459"/>
      <c r="AJ24" s="459"/>
      <c r="AK24" s="459"/>
      <c r="AL24" s="501"/>
      <c r="AM24" s="458">
        <v>246000</v>
      </c>
      <c r="AN24" s="459"/>
      <c r="AO24" s="459"/>
      <c r="AP24" s="459"/>
      <c r="AQ24" s="459"/>
      <c r="AR24" s="501"/>
      <c r="AS24" s="458">
        <v>3075</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3912048</v>
      </c>
      <c r="BO24" s="408"/>
      <c r="BP24" s="408"/>
      <c r="BQ24" s="408"/>
      <c r="BR24" s="408"/>
      <c r="BS24" s="408"/>
      <c r="BT24" s="408"/>
      <c r="BU24" s="409"/>
      <c r="BV24" s="407">
        <v>3870670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6110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119948</v>
      </c>
      <c r="BO25" s="371"/>
      <c r="BP25" s="371"/>
      <c r="BQ25" s="371"/>
      <c r="BR25" s="371"/>
      <c r="BS25" s="371"/>
      <c r="BT25" s="371"/>
      <c r="BU25" s="372"/>
      <c r="BV25" s="370">
        <v>139939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5530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2405</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t="s">
        <v>122</v>
      </c>
      <c r="BO27" s="530"/>
      <c r="BP27" s="530"/>
      <c r="BQ27" s="530"/>
      <c r="BR27" s="530"/>
      <c r="BS27" s="530"/>
      <c r="BT27" s="530"/>
      <c r="BU27" s="531"/>
      <c r="BV27" s="529" t="s">
        <v>122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1649</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926349</v>
      </c>
      <c r="BO28" s="371"/>
      <c r="BP28" s="371"/>
      <c r="BQ28" s="371"/>
      <c r="BR28" s="371"/>
      <c r="BS28" s="371"/>
      <c r="BT28" s="371"/>
      <c r="BU28" s="372"/>
      <c r="BV28" s="370">
        <v>903263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1455</v>
      </c>
      <c r="R29" s="459"/>
      <c r="S29" s="459"/>
      <c r="T29" s="459"/>
      <c r="U29" s="459"/>
      <c r="V29" s="501"/>
      <c r="W29" s="556"/>
      <c r="X29" s="557"/>
      <c r="Y29" s="558"/>
      <c r="Z29" s="457" t="s">
        <v>177</v>
      </c>
      <c r="AA29" s="437"/>
      <c r="AB29" s="437"/>
      <c r="AC29" s="437"/>
      <c r="AD29" s="437"/>
      <c r="AE29" s="437"/>
      <c r="AF29" s="437"/>
      <c r="AG29" s="438"/>
      <c r="AH29" s="458">
        <v>80</v>
      </c>
      <c r="AI29" s="459"/>
      <c r="AJ29" s="459"/>
      <c r="AK29" s="459"/>
      <c r="AL29" s="501"/>
      <c r="AM29" s="458">
        <v>246000</v>
      </c>
      <c r="AN29" s="459"/>
      <c r="AO29" s="459"/>
      <c r="AP29" s="459"/>
      <c r="AQ29" s="459"/>
      <c r="AR29" s="501"/>
      <c r="AS29" s="458">
        <v>3075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141875</v>
      </c>
      <c r="BO29" s="408"/>
      <c r="BP29" s="408"/>
      <c r="BQ29" s="408"/>
      <c r="BR29" s="408"/>
      <c r="BS29" s="408"/>
      <c r="BT29" s="408"/>
      <c r="BU29" s="409"/>
      <c r="BV29" s="407">
        <v>138914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94.5</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415054</v>
      </c>
      <c r="BO30" s="530"/>
      <c r="BP30" s="530"/>
      <c r="BQ30" s="530"/>
      <c r="BR30" s="530"/>
      <c r="BS30" s="530"/>
      <c r="BT30" s="530"/>
      <c r="BU30" s="531"/>
      <c r="BV30" s="529">
        <v>418062</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上松町国民健康保険特別会計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IF('各会計、関係団体の財政状況及び健全化判断比率'!B30="","",'各会計、関係団体の財政状況及び健全化判断比率'!B30)</f>
        <v>上松町水道事業会計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木曽広域連合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上松町奨学金特別会計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上松町後期高齢者医療特別会計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IF('各会計、関係団体の財政状況及び健全化判断比率'!B31="","",'各会計、関係団体の財政状況及び健全化判断比率'!B31)</f>
        <v>上松町下水道事業会計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　　（一般会計）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　　（介護保険特別会計）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　　（下水道事業会計）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長野県後期高齢者医療広域連合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　　（一般会計）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　　（後期高齢者医療特別会計）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長野県市町村自治振興組合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中信地域町村交通災害共済事務組合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長野県市町村総合事務組合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3L5oRjsmszzvHXcsXMUpx/E1gGKRU2WH3WtMpSXCReNSxq5zFfFgtyX6i+kIPbE6IXKdjkLxkAhD3AGafcpZ8g==" saltValue="O40ZTAgnpJTJbl1KoYHOj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EM49"/>
  <sheetViews>
    <sheetView showGridLines="0" tabSelected="1" workbookViewId="0">
      <selection activeCell="AD21" sqref="AD21:AK2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628317</v>
      </c>
      <c r="S5" s="613"/>
      <c r="T5" s="613"/>
      <c r="U5" s="613"/>
      <c r="V5" s="613"/>
      <c r="W5" s="613"/>
      <c r="X5" s="613"/>
      <c r="Y5" s="614"/>
      <c r="Z5" s="615">
        <v>14.2</v>
      </c>
      <c r="AA5" s="615"/>
      <c r="AB5" s="615"/>
      <c r="AC5" s="615"/>
      <c r="AD5" s="616">
        <v>628317</v>
      </c>
      <c r="AE5" s="616"/>
      <c r="AF5" s="616"/>
      <c r="AG5" s="616"/>
      <c r="AH5" s="616"/>
      <c r="AI5" s="616"/>
      <c r="AJ5" s="616"/>
      <c r="AK5" s="616"/>
      <c r="AL5" s="617">
        <v>22.9</v>
      </c>
      <c r="AM5" s="618"/>
      <c r="AN5" s="618"/>
      <c r="AO5" s="619"/>
      <c r="AP5" s="609" t="s">
        <v>216</v>
      </c>
      <c r="AQ5" s="610"/>
      <c r="AR5" s="610"/>
      <c r="AS5" s="610"/>
      <c r="AT5" s="610"/>
      <c r="AU5" s="610"/>
      <c r="AV5" s="610"/>
      <c r="AW5" s="610"/>
      <c r="AX5" s="610"/>
      <c r="AY5" s="610"/>
      <c r="AZ5" s="610"/>
      <c r="BA5" s="610"/>
      <c r="BB5" s="610"/>
      <c r="BC5" s="610"/>
      <c r="BD5" s="610"/>
      <c r="BE5" s="610"/>
      <c r="BF5" s="611"/>
      <c r="BG5" s="623">
        <v>628256</v>
      </c>
      <c r="BH5" s="624"/>
      <c r="BI5" s="624"/>
      <c r="BJ5" s="624"/>
      <c r="BK5" s="624"/>
      <c r="BL5" s="624"/>
      <c r="BM5" s="624"/>
      <c r="BN5" s="625"/>
      <c r="BO5" s="626">
        <v>100</v>
      </c>
      <c r="BP5" s="626"/>
      <c r="BQ5" s="626"/>
      <c r="BR5" s="626"/>
      <c r="BS5" s="627">
        <v>56844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55680</v>
      </c>
      <c r="S6" s="624"/>
      <c r="T6" s="624"/>
      <c r="U6" s="624"/>
      <c r="V6" s="624"/>
      <c r="W6" s="624"/>
      <c r="X6" s="624"/>
      <c r="Y6" s="625"/>
      <c r="Z6" s="626">
        <v>1.3</v>
      </c>
      <c r="AA6" s="626"/>
      <c r="AB6" s="626"/>
      <c r="AC6" s="626"/>
      <c r="AD6" s="627">
        <v>55680</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628256</v>
      </c>
      <c r="BH6" s="624"/>
      <c r="BI6" s="624"/>
      <c r="BJ6" s="624"/>
      <c r="BK6" s="624"/>
      <c r="BL6" s="624"/>
      <c r="BM6" s="624"/>
      <c r="BN6" s="625"/>
      <c r="BO6" s="626">
        <v>100</v>
      </c>
      <c r="BP6" s="626"/>
      <c r="BQ6" s="626"/>
      <c r="BR6" s="626"/>
      <c r="BS6" s="627">
        <v>56844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41368</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41368</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142</v>
      </c>
      <c r="S7" s="624"/>
      <c r="T7" s="624"/>
      <c r="U7" s="624"/>
      <c r="V7" s="624"/>
      <c r="W7" s="624"/>
      <c r="X7" s="624"/>
      <c r="Y7" s="625"/>
      <c r="Z7" s="626">
        <v>0</v>
      </c>
      <c r="AA7" s="626"/>
      <c r="AB7" s="626"/>
      <c r="AC7" s="626"/>
      <c r="AD7" s="627">
        <v>142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264181</v>
      </c>
      <c r="BH7" s="624"/>
      <c r="BI7" s="624"/>
      <c r="BJ7" s="624"/>
      <c r="BK7" s="624"/>
      <c r="BL7" s="624"/>
      <c r="BM7" s="624"/>
      <c r="BN7" s="625"/>
      <c r="BO7" s="626">
        <v>42</v>
      </c>
      <c r="BP7" s="626"/>
      <c r="BQ7" s="626"/>
      <c r="BR7" s="626"/>
      <c r="BS7" s="627">
        <v>17719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834667</v>
      </c>
      <c r="CS7" s="624"/>
      <c r="CT7" s="624"/>
      <c r="CU7" s="624"/>
      <c r="CV7" s="624"/>
      <c r="CW7" s="624"/>
      <c r="CX7" s="624"/>
      <c r="CY7" s="625"/>
      <c r="CZ7" s="626">
        <v>19.5</v>
      </c>
      <c r="DA7" s="626"/>
      <c r="DB7" s="626"/>
      <c r="DC7" s="626"/>
      <c r="DD7" s="632">
        <v>107196</v>
      </c>
      <c r="DE7" s="624"/>
      <c r="DF7" s="624"/>
      <c r="DG7" s="624"/>
      <c r="DH7" s="624"/>
      <c r="DI7" s="624"/>
      <c r="DJ7" s="624"/>
      <c r="DK7" s="624"/>
      <c r="DL7" s="624"/>
      <c r="DM7" s="624"/>
      <c r="DN7" s="624"/>
      <c r="DO7" s="624"/>
      <c r="DP7" s="625"/>
      <c r="DQ7" s="632">
        <v>667091</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2630</v>
      </c>
      <c r="S8" s="624"/>
      <c r="T8" s="624"/>
      <c r="U8" s="624"/>
      <c r="V8" s="624"/>
      <c r="W8" s="624"/>
      <c r="X8" s="624"/>
      <c r="Y8" s="625"/>
      <c r="Z8" s="626">
        <v>0.1</v>
      </c>
      <c r="AA8" s="626"/>
      <c r="AB8" s="626"/>
      <c r="AC8" s="626"/>
      <c r="AD8" s="627">
        <v>2630</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7774</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1183669</v>
      </c>
      <c r="CS8" s="624"/>
      <c r="CT8" s="624"/>
      <c r="CU8" s="624"/>
      <c r="CV8" s="624"/>
      <c r="CW8" s="624"/>
      <c r="CX8" s="624"/>
      <c r="CY8" s="625"/>
      <c r="CZ8" s="626">
        <v>27.6</v>
      </c>
      <c r="DA8" s="626"/>
      <c r="DB8" s="626"/>
      <c r="DC8" s="626"/>
      <c r="DD8" s="632">
        <v>55928</v>
      </c>
      <c r="DE8" s="624"/>
      <c r="DF8" s="624"/>
      <c r="DG8" s="624"/>
      <c r="DH8" s="624"/>
      <c r="DI8" s="624"/>
      <c r="DJ8" s="624"/>
      <c r="DK8" s="624"/>
      <c r="DL8" s="624"/>
      <c r="DM8" s="624"/>
      <c r="DN8" s="624"/>
      <c r="DO8" s="624"/>
      <c r="DP8" s="625"/>
      <c r="DQ8" s="632">
        <v>645107</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2621</v>
      </c>
      <c r="S9" s="624"/>
      <c r="T9" s="624"/>
      <c r="U9" s="624"/>
      <c r="V9" s="624"/>
      <c r="W9" s="624"/>
      <c r="X9" s="624"/>
      <c r="Y9" s="625"/>
      <c r="Z9" s="626">
        <v>0.1</v>
      </c>
      <c r="AA9" s="626"/>
      <c r="AB9" s="626"/>
      <c r="AC9" s="626"/>
      <c r="AD9" s="627">
        <v>2621</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175511</v>
      </c>
      <c r="BH9" s="624"/>
      <c r="BI9" s="624"/>
      <c r="BJ9" s="624"/>
      <c r="BK9" s="624"/>
      <c r="BL9" s="624"/>
      <c r="BM9" s="624"/>
      <c r="BN9" s="625"/>
      <c r="BO9" s="626">
        <v>27.9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280615</v>
      </c>
      <c r="CS9" s="624"/>
      <c r="CT9" s="624"/>
      <c r="CU9" s="624"/>
      <c r="CV9" s="624"/>
      <c r="CW9" s="624"/>
      <c r="CX9" s="624"/>
      <c r="CY9" s="625"/>
      <c r="CZ9" s="626">
        <v>6.5</v>
      </c>
      <c r="DA9" s="626"/>
      <c r="DB9" s="626"/>
      <c r="DC9" s="626"/>
      <c r="DD9" s="632">
        <v>339</v>
      </c>
      <c r="DE9" s="624"/>
      <c r="DF9" s="624"/>
      <c r="DG9" s="624"/>
      <c r="DH9" s="624"/>
      <c r="DI9" s="624"/>
      <c r="DJ9" s="624"/>
      <c r="DK9" s="624"/>
      <c r="DL9" s="624"/>
      <c r="DM9" s="624"/>
      <c r="DN9" s="624"/>
      <c r="DO9" s="624"/>
      <c r="DP9" s="625"/>
      <c r="DQ9" s="632">
        <v>262889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18778</v>
      </c>
      <c r="BH10" s="624"/>
      <c r="BI10" s="624"/>
      <c r="BJ10" s="624"/>
      <c r="BK10" s="624"/>
      <c r="BL10" s="624"/>
      <c r="BM10" s="624"/>
      <c r="BN10" s="625"/>
      <c r="BO10" s="626">
        <v>3</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4212</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4212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114085</v>
      </c>
      <c r="S11" s="624"/>
      <c r="T11" s="624"/>
      <c r="U11" s="624"/>
      <c r="V11" s="624"/>
      <c r="W11" s="624"/>
      <c r="X11" s="624"/>
      <c r="Y11" s="625"/>
      <c r="Z11" s="628">
        <v>2.6</v>
      </c>
      <c r="AA11" s="629"/>
      <c r="AB11" s="629"/>
      <c r="AC11" s="635"/>
      <c r="AD11" s="632">
        <v>114085</v>
      </c>
      <c r="AE11" s="624"/>
      <c r="AF11" s="624"/>
      <c r="AG11" s="624"/>
      <c r="AH11" s="624"/>
      <c r="AI11" s="624"/>
      <c r="AJ11" s="624"/>
      <c r="AK11" s="625"/>
      <c r="AL11" s="628">
        <v>4.2</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62118</v>
      </c>
      <c r="BH11" s="624"/>
      <c r="BI11" s="624"/>
      <c r="BJ11" s="624"/>
      <c r="BK11" s="624"/>
      <c r="BL11" s="624"/>
      <c r="BM11" s="624"/>
      <c r="BN11" s="625"/>
      <c r="BO11" s="626">
        <v>9.9</v>
      </c>
      <c r="BP11" s="626"/>
      <c r="BQ11" s="626"/>
      <c r="BR11" s="626"/>
      <c r="BS11" s="627">
        <v>17719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140391</v>
      </c>
      <c r="CS11" s="624"/>
      <c r="CT11" s="624"/>
      <c r="CU11" s="624"/>
      <c r="CV11" s="624"/>
      <c r="CW11" s="624"/>
      <c r="CX11" s="624"/>
      <c r="CY11" s="625"/>
      <c r="CZ11" s="626">
        <v>3.3</v>
      </c>
      <c r="DA11" s="626"/>
      <c r="DB11" s="626"/>
      <c r="DC11" s="626"/>
      <c r="DD11" s="632">
        <v>18001</v>
      </c>
      <c r="DE11" s="624"/>
      <c r="DF11" s="624"/>
      <c r="DG11" s="624"/>
      <c r="DH11" s="624"/>
      <c r="DI11" s="624"/>
      <c r="DJ11" s="624"/>
      <c r="DK11" s="624"/>
      <c r="DL11" s="624"/>
      <c r="DM11" s="624"/>
      <c r="DN11" s="624"/>
      <c r="DO11" s="624"/>
      <c r="DP11" s="625"/>
      <c r="DQ11" s="632">
        <v>100487</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324444</v>
      </c>
      <c r="BH12" s="624"/>
      <c r="BI12" s="624"/>
      <c r="BJ12" s="624"/>
      <c r="BK12" s="624"/>
      <c r="BL12" s="624"/>
      <c r="BM12" s="624"/>
      <c r="BN12" s="625"/>
      <c r="BO12" s="626">
        <v>51.6</v>
      </c>
      <c r="BP12" s="626"/>
      <c r="BQ12" s="626"/>
      <c r="BR12" s="626"/>
      <c r="BS12" s="627">
        <v>39125</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122137</v>
      </c>
      <c r="CS12" s="624"/>
      <c r="CT12" s="624"/>
      <c r="CU12" s="624"/>
      <c r="CV12" s="624"/>
      <c r="CW12" s="624"/>
      <c r="CX12" s="624"/>
      <c r="CY12" s="625"/>
      <c r="CZ12" s="626">
        <v>2.8</v>
      </c>
      <c r="DA12" s="626"/>
      <c r="DB12" s="626"/>
      <c r="DC12" s="626"/>
      <c r="DD12" s="632" t="s">
        <v>122</v>
      </c>
      <c r="DE12" s="624"/>
      <c r="DF12" s="624"/>
      <c r="DG12" s="624"/>
      <c r="DH12" s="624"/>
      <c r="DI12" s="624"/>
      <c r="DJ12" s="624"/>
      <c r="DK12" s="624"/>
      <c r="DL12" s="624"/>
      <c r="DM12" s="624"/>
      <c r="DN12" s="624"/>
      <c r="DO12" s="624"/>
      <c r="DP12" s="625"/>
      <c r="DQ12" s="632">
        <v>102652</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303977</v>
      </c>
      <c r="BH13" s="624"/>
      <c r="BI13" s="624"/>
      <c r="BJ13" s="624"/>
      <c r="BK13" s="624"/>
      <c r="BL13" s="624"/>
      <c r="BM13" s="624"/>
      <c r="BN13" s="625"/>
      <c r="BO13" s="626">
        <v>48.4</v>
      </c>
      <c r="BP13" s="626"/>
      <c r="BQ13" s="626"/>
      <c r="BR13" s="626"/>
      <c r="BS13" s="627">
        <v>39125</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511732</v>
      </c>
      <c r="CS13" s="624"/>
      <c r="CT13" s="624"/>
      <c r="CU13" s="624"/>
      <c r="CV13" s="624"/>
      <c r="CW13" s="624"/>
      <c r="CX13" s="624"/>
      <c r="CY13" s="625"/>
      <c r="CZ13" s="626">
        <v>11.9</v>
      </c>
      <c r="DA13" s="626"/>
      <c r="DB13" s="626"/>
      <c r="DC13" s="626"/>
      <c r="DD13" s="632">
        <v>195385</v>
      </c>
      <c r="DE13" s="624"/>
      <c r="DF13" s="624"/>
      <c r="DG13" s="624"/>
      <c r="DH13" s="624"/>
      <c r="DI13" s="624"/>
      <c r="DJ13" s="624"/>
      <c r="DK13" s="624"/>
      <c r="DL13" s="624"/>
      <c r="DM13" s="624"/>
      <c r="DN13" s="624"/>
      <c r="DO13" s="624"/>
      <c r="DP13" s="625"/>
      <c r="DQ13" s="632">
        <v>274873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68</v>
      </c>
      <c r="S14" s="624"/>
      <c r="T14" s="624"/>
      <c r="U14" s="624"/>
      <c r="V14" s="624"/>
      <c r="W14" s="624"/>
      <c r="X14" s="624"/>
      <c r="Y14" s="625"/>
      <c r="Z14" s="626">
        <v>0</v>
      </c>
      <c r="AA14" s="626"/>
      <c r="AB14" s="626"/>
      <c r="AC14" s="626"/>
      <c r="AD14" s="627">
        <v>68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16883</v>
      </c>
      <c r="BH14" s="624"/>
      <c r="BI14" s="624"/>
      <c r="BJ14" s="624"/>
      <c r="BK14" s="624"/>
      <c r="BL14" s="624"/>
      <c r="BM14" s="624"/>
      <c r="BN14" s="625"/>
      <c r="BO14" s="626">
        <v>2.7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167155</v>
      </c>
      <c r="CS14" s="624"/>
      <c r="CT14" s="624"/>
      <c r="CU14" s="624"/>
      <c r="CV14" s="624"/>
      <c r="CW14" s="624"/>
      <c r="CX14" s="624"/>
      <c r="CY14" s="625"/>
      <c r="CZ14" s="626">
        <v>3.9</v>
      </c>
      <c r="DA14" s="626"/>
      <c r="DB14" s="626"/>
      <c r="DC14" s="626"/>
      <c r="DD14" s="632">
        <v>384</v>
      </c>
      <c r="DE14" s="624"/>
      <c r="DF14" s="624"/>
      <c r="DG14" s="624"/>
      <c r="DH14" s="624"/>
      <c r="DI14" s="624"/>
      <c r="DJ14" s="624"/>
      <c r="DK14" s="624"/>
      <c r="DL14" s="624"/>
      <c r="DM14" s="624"/>
      <c r="DN14" s="624"/>
      <c r="DO14" s="624"/>
      <c r="DP14" s="625"/>
      <c r="DQ14" s="632">
        <v>156570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22748</v>
      </c>
      <c r="BH15" s="624"/>
      <c r="BI15" s="624"/>
      <c r="BJ15" s="624"/>
      <c r="BK15" s="624"/>
      <c r="BL15" s="624"/>
      <c r="BM15" s="624"/>
      <c r="BN15" s="625"/>
      <c r="BO15" s="626">
        <v>3.6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349282</v>
      </c>
      <c r="CS15" s="624"/>
      <c r="CT15" s="624"/>
      <c r="CU15" s="624"/>
      <c r="CV15" s="624"/>
      <c r="CW15" s="624"/>
      <c r="CX15" s="624"/>
      <c r="CY15" s="625"/>
      <c r="CZ15" s="626">
        <v>8.1</v>
      </c>
      <c r="DA15" s="626"/>
      <c r="DB15" s="626"/>
      <c r="DC15" s="626"/>
      <c r="DD15" s="632">
        <v>4938</v>
      </c>
      <c r="DE15" s="624"/>
      <c r="DF15" s="624"/>
      <c r="DG15" s="624"/>
      <c r="DH15" s="624"/>
      <c r="DI15" s="624"/>
      <c r="DJ15" s="624"/>
      <c r="DK15" s="624"/>
      <c r="DL15" s="624"/>
      <c r="DM15" s="624"/>
      <c r="DN15" s="624"/>
      <c r="DO15" s="624"/>
      <c r="DP15" s="625"/>
      <c r="DQ15" s="632">
        <v>296290</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2705</v>
      </c>
      <c r="S16" s="624"/>
      <c r="T16" s="624"/>
      <c r="U16" s="624"/>
      <c r="V16" s="624"/>
      <c r="W16" s="624"/>
      <c r="X16" s="624"/>
      <c r="Y16" s="625"/>
      <c r="Z16" s="626">
        <v>0.1</v>
      </c>
      <c r="AA16" s="626"/>
      <c r="AB16" s="626"/>
      <c r="AC16" s="626"/>
      <c r="AD16" s="627">
        <v>2705</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89929</v>
      </c>
      <c r="CS16" s="624"/>
      <c r="CT16" s="624"/>
      <c r="CU16" s="624"/>
      <c r="CV16" s="624"/>
      <c r="CW16" s="624"/>
      <c r="CX16" s="624"/>
      <c r="CY16" s="625"/>
      <c r="CZ16" s="626">
        <v>2.1</v>
      </c>
      <c r="DA16" s="626"/>
      <c r="DB16" s="626"/>
      <c r="DC16" s="626"/>
      <c r="DD16" s="632" t="s">
        <v>122</v>
      </c>
      <c r="DE16" s="624"/>
      <c r="DF16" s="624"/>
      <c r="DG16" s="624"/>
      <c r="DH16" s="624"/>
      <c r="DI16" s="624"/>
      <c r="DJ16" s="624"/>
      <c r="DK16" s="624"/>
      <c r="DL16" s="624"/>
      <c r="DM16" s="624"/>
      <c r="DN16" s="624"/>
      <c r="DO16" s="624"/>
      <c r="DP16" s="625"/>
      <c r="DQ16" s="632">
        <v>15414</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11776</v>
      </c>
      <c r="S17" s="624"/>
      <c r="T17" s="624"/>
      <c r="U17" s="624"/>
      <c r="V17" s="624"/>
      <c r="W17" s="624"/>
      <c r="X17" s="624"/>
      <c r="Y17" s="625"/>
      <c r="Z17" s="626">
        <v>0.3</v>
      </c>
      <c r="AA17" s="626"/>
      <c r="AB17" s="626"/>
      <c r="AC17" s="626"/>
      <c r="AD17" s="627">
        <v>11776</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561450</v>
      </c>
      <c r="CS17" s="624"/>
      <c r="CT17" s="624"/>
      <c r="CU17" s="624"/>
      <c r="CV17" s="624"/>
      <c r="CW17" s="624"/>
      <c r="CX17" s="624"/>
      <c r="CY17" s="625"/>
      <c r="CZ17" s="626">
        <v>13.1</v>
      </c>
      <c r="DA17" s="626"/>
      <c r="DB17" s="626"/>
      <c r="DC17" s="626"/>
      <c r="DD17" s="632" t="s">
        <v>122</v>
      </c>
      <c r="DE17" s="624"/>
      <c r="DF17" s="624"/>
      <c r="DG17" s="624"/>
      <c r="DH17" s="624"/>
      <c r="DI17" s="624"/>
      <c r="DJ17" s="624"/>
      <c r="DK17" s="624"/>
      <c r="DL17" s="624"/>
      <c r="DM17" s="624"/>
      <c r="DN17" s="624"/>
      <c r="DO17" s="624"/>
      <c r="DP17" s="625"/>
      <c r="DQ17" s="632">
        <v>535431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1443</v>
      </c>
      <c r="S18" s="624"/>
      <c r="T18" s="624"/>
      <c r="U18" s="624"/>
      <c r="V18" s="624"/>
      <c r="W18" s="624"/>
      <c r="X18" s="624"/>
      <c r="Y18" s="625"/>
      <c r="Z18" s="626">
        <v>0</v>
      </c>
      <c r="AA18" s="626"/>
      <c r="AB18" s="626"/>
      <c r="AC18" s="626"/>
      <c r="AD18" s="627">
        <v>1443</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1443</v>
      </c>
      <c r="S19" s="624"/>
      <c r="T19" s="624"/>
      <c r="U19" s="624"/>
      <c r="V19" s="624"/>
      <c r="W19" s="624"/>
      <c r="X19" s="624"/>
      <c r="Y19" s="625"/>
      <c r="Z19" s="626">
        <v>0</v>
      </c>
      <c r="AA19" s="626"/>
      <c r="AB19" s="626"/>
      <c r="AC19" s="626"/>
      <c r="AD19" s="627">
        <v>1443</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61</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61</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4286607</v>
      </c>
      <c r="CS20" s="624"/>
      <c r="CT20" s="624"/>
      <c r="CU20" s="624"/>
      <c r="CV20" s="624"/>
      <c r="CW20" s="624"/>
      <c r="CX20" s="624"/>
      <c r="CY20" s="625"/>
      <c r="CZ20" s="626">
        <v>100</v>
      </c>
      <c r="DA20" s="626"/>
      <c r="DB20" s="626"/>
      <c r="DC20" s="626"/>
      <c r="DD20" s="632">
        <v>382171</v>
      </c>
      <c r="DE20" s="624"/>
      <c r="DF20" s="624"/>
      <c r="DG20" s="624"/>
      <c r="DH20" s="624"/>
      <c r="DI20" s="624"/>
      <c r="DJ20" s="624"/>
      <c r="DK20" s="624"/>
      <c r="DL20" s="624"/>
      <c r="DM20" s="624"/>
      <c r="DN20" s="624"/>
      <c r="DO20" s="624"/>
      <c r="DP20" s="625"/>
      <c r="DQ20" s="632">
        <v>3102384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2066377</v>
      </c>
      <c r="S21" s="624"/>
      <c r="T21" s="624"/>
      <c r="U21" s="624"/>
      <c r="V21" s="624"/>
      <c r="W21" s="624"/>
      <c r="X21" s="624"/>
      <c r="Y21" s="625"/>
      <c r="Z21" s="626">
        <v>46.8</v>
      </c>
      <c r="AA21" s="626"/>
      <c r="AB21" s="626"/>
      <c r="AC21" s="626"/>
      <c r="AD21" s="627">
        <v>1908485</v>
      </c>
      <c r="AE21" s="627"/>
      <c r="AF21" s="627"/>
      <c r="AG21" s="627"/>
      <c r="AH21" s="627"/>
      <c r="AI21" s="627"/>
      <c r="AJ21" s="627"/>
      <c r="AK21" s="627"/>
      <c r="AL21" s="628">
        <v>69.5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61</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1908485</v>
      </c>
      <c r="S22" s="624"/>
      <c r="T22" s="624"/>
      <c r="U22" s="624"/>
      <c r="V22" s="624"/>
      <c r="W22" s="624"/>
      <c r="X22" s="624"/>
      <c r="Y22" s="625"/>
      <c r="Z22" s="626">
        <v>43.2</v>
      </c>
      <c r="AA22" s="626"/>
      <c r="AB22" s="626"/>
      <c r="AC22" s="626"/>
      <c r="AD22" s="627">
        <v>1908485</v>
      </c>
      <c r="AE22" s="627"/>
      <c r="AF22" s="627"/>
      <c r="AG22" s="627"/>
      <c r="AH22" s="627"/>
      <c r="AI22" s="627"/>
      <c r="AJ22" s="627"/>
      <c r="AK22" s="627"/>
      <c r="AL22" s="628">
        <v>69.5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157889</v>
      </c>
      <c r="S23" s="624"/>
      <c r="T23" s="624"/>
      <c r="U23" s="624"/>
      <c r="V23" s="624"/>
      <c r="W23" s="624"/>
      <c r="X23" s="624"/>
      <c r="Y23" s="625"/>
      <c r="Z23" s="626">
        <v>3.6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3</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1700246</v>
      </c>
      <c r="CS24" s="613"/>
      <c r="CT24" s="613"/>
      <c r="CU24" s="613"/>
      <c r="CV24" s="613"/>
      <c r="CW24" s="613"/>
      <c r="CX24" s="613"/>
      <c r="CY24" s="614"/>
      <c r="CZ24" s="617">
        <v>39.700000000000003</v>
      </c>
      <c r="DA24" s="618"/>
      <c r="DB24" s="618"/>
      <c r="DC24" s="634"/>
      <c r="DD24" s="657">
        <v>1451517</v>
      </c>
      <c r="DE24" s="613"/>
      <c r="DF24" s="613"/>
      <c r="DG24" s="613"/>
      <c r="DH24" s="613"/>
      <c r="DI24" s="613"/>
      <c r="DJ24" s="613"/>
      <c r="DK24" s="614"/>
      <c r="DL24" s="657">
        <v>1344299</v>
      </c>
      <c r="DM24" s="613"/>
      <c r="DN24" s="613"/>
      <c r="DO24" s="613"/>
      <c r="DP24" s="613"/>
      <c r="DQ24" s="613"/>
      <c r="DR24" s="613"/>
      <c r="DS24" s="613"/>
      <c r="DT24" s="613"/>
      <c r="DU24" s="613"/>
      <c r="DV24" s="614"/>
      <c r="DW24" s="617">
        <v>48.8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2885844</v>
      </c>
      <c r="S25" s="624"/>
      <c r="T25" s="624"/>
      <c r="U25" s="624"/>
      <c r="V25" s="624"/>
      <c r="W25" s="624"/>
      <c r="X25" s="624"/>
      <c r="Y25" s="625"/>
      <c r="Z25" s="626">
        <v>65.3</v>
      </c>
      <c r="AA25" s="626"/>
      <c r="AB25" s="626"/>
      <c r="AC25" s="626"/>
      <c r="AD25" s="627">
        <v>2727952</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823855</v>
      </c>
      <c r="CS25" s="653"/>
      <c r="CT25" s="653"/>
      <c r="CU25" s="653"/>
      <c r="CV25" s="653"/>
      <c r="CW25" s="653"/>
      <c r="CX25" s="653"/>
      <c r="CY25" s="654"/>
      <c r="CZ25" s="628">
        <v>19.2</v>
      </c>
      <c r="DA25" s="655"/>
      <c r="DB25" s="655"/>
      <c r="DC25" s="658"/>
      <c r="DD25" s="632">
        <v>770003</v>
      </c>
      <c r="DE25" s="653"/>
      <c r="DF25" s="653"/>
      <c r="DG25" s="653"/>
      <c r="DH25" s="653"/>
      <c r="DI25" s="653"/>
      <c r="DJ25" s="653"/>
      <c r="DK25" s="654"/>
      <c r="DL25" s="632">
        <v>736804</v>
      </c>
      <c r="DM25" s="653"/>
      <c r="DN25" s="653"/>
      <c r="DO25" s="653"/>
      <c r="DP25" s="653"/>
      <c r="DQ25" s="653"/>
      <c r="DR25" s="653"/>
      <c r="DS25" s="653"/>
      <c r="DT25" s="653"/>
      <c r="DU25" s="653"/>
      <c r="DV25" s="654"/>
      <c r="DW25" s="628">
        <v>26.7</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441815</v>
      </c>
      <c r="CS26" s="624"/>
      <c r="CT26" s="624"/>
      <c r="CU26" s="624"/>
      <c r="CV26" s="624"/>
      <c r="CW26" s="624"/>
      <c r="CX26" s="624"/>
      <c r="CY26" s="625"/>
      <c r="CZ26" s="628">
        <v>10.3</v>
      </c>
      <c r="DA26" s="655"/>
      <c r="DB26" s="655"/>
      <c r="DC26" s="658"/>
      <c r="DD26" s="632">
        <v>403805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17453</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628317</v>
      </c>
      <c r="BH27" s="624"/>
      <c r="BI27" s="624"/>
      <c r="BJ27" s="624"/>
      <c r="BK27" s="624"/>
      <c r="BL27" s="624"/>
      <c r="BM27" s="624"/>
      <c r="BN27" s="625"/>
      <c r="BO27" s="626">
        <v>100</v>
      </c>
      <c r="BP27" s="626"/>
      <c r="BQ27" s="626"/>
      <c r="BR27" s="626"/>
      <c r="BS27" s="627">
        <v>56844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314941</v>
      </c>
      <c r="CS27" s="653"/>
      <c r="CT27" s="653"/>
      <c r="CU27" s="653"/>
      <c r="CV27" s="653"/>
      <c r="CW27" s="653"/>
      <c r="CX27" s="653"/>
      <c r="CY27" s="654"/>
      <c r="CZ27" s="628">
        <v>7.3</v>
      </c>
      <c r="DA27" s="655"/>
      <c r="DB27" s="655"/>
      <c r="DC27" s="658"/>
      <c r="DD27" s="632">
        <v>146083</v>
      </c>
      <c r="DE27" s="653"/>
      <c r="DF27" s="653"/>
      <c r="DG27" s="653"/>
      <c r="DH27" s="653"/>
      <c r="DI27" s="653"/>
      <c r="DJ27" s="653"/>
      <c r="DK27" s="654"/>
      <c r="DL27" s="632">
        <v>72064</v>
      </c>
      <c r="DM27" s="653"/>
      <c r="DN27" s="653"/>
      <c r="DO27" s="653"/>
      <c r="DP27" s="653"/>
      <c r="DQ27" s="653"/>
      <c r="DR27" s="653"/>
      <c r="DS27" s="653"/>
      <c r="DT27" s="653"/>
      <c r="DU27" s="653"/>
      <c r="DV27" s="654"/>
      <c r="DW27" s="628">
        <v>2.6</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38844</v>
      </c>
      <c r="S28" s="624"/>
      <c r="T28" s="624"/>
      <c r="U28" s="624"/>
      <c r="V28" s="624"/>
      <c r="W28" s="624"/>
      <c r="X28" s="624"/>
      <c r="Y28" s="625"/>
      <c r="Z28" s="626">
        <v>0.9</v>
      </c>
      <c r="AA28" s="626"/>
      <c r="AB28" s="626"/>
      <c r="AC28" s="626"/>
      <c r="AD28" s="627">
        <v>3145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561450</v>
      </c>
      <c r="CS28" s="624"/>
      <c r="CT28" s="624"/>
      <c r="CU28" s="624"/>
      <c r="CV28" s="624"/>
      <c r="CW28" s="624"/>
      <c r="CX28" s="624"/>
      <c r="CY28" s="625"/>
      <c r="CZ28" s="628">
        <v>13.1</v>
      </c>
      <c r="DA28" s="655"/>
      <c r="DB28" s="655"/>
      <c r="DC28" s="658"/>
      <c r="DD28" s="632">
        <v>535431</v>
      </c>
      <c r="DE28" s="624"/>
      <c r="DF28" s="624"/>
      <c r="DG28" s="624"/>
      <c r="DH28" s="624"/>
      <c r="DI28" s="624"/>
      <c r="DJ28" s="624"/>
      <c r="DK28" s="625"/>
      <c r="DL28" s="632">
        <v>535431</v>
      </c>
      <c r="DM28" s="624"/>
      <c r="DN28" s="624"/>
      <c r="DO28" s="624"/>
      <c r="DP28" s="624"/>
      <c r="DQ28" s="624"/>
      <c r="DR28" s="624"/>
      <c r="DS28" s="624"/>
      <c r="DT28" s="624"/>
      <c r="DU28" s="624"/>
      <c r="DV28" s="625"/>
      <c r="DW28" s="628">
        <v>19.399999999999999</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3584</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561450</v>
      </c>
      <c r="CS29" s="653"/>
      <c r="CT29" s="653"/>
      <c r="CU29" s="653"/>
      <c r="CV29" s="653"/>
      <c r="CW29" s="653"/>
      <c r="CX29" s="653"/>
      <c r="CY29" s="654"/>
      <c r="CZ29" s="628">
        <v>13.1</v>
      </c>
      <c r="DA29" s="655"/>
      <c r="DB29" s="655"/>
      <c r="DC29" s="658"/>
      <c r="DD29" s="632">
        <v>535431</v>
      </c>
      <c r="DE29" s="653"/>
      <c r="DF29" s="653"/>
      <c r="DG29" s="653"/>
      <c r="DH29" s="653"/>
      <c r="DI29" s="653"/>
      <c r="DJ29" s="653"/>
      <c r="DK29" s="654"/>
      <c r="DL29" s="632">
        <v>535431</v>
      </c>
      <c r="DM29" s="653"/>
      <c r="DN29" s="653"/>
      <c r="DO29" s="653"/>
      <c r="DP29" s="653"/>
      <c r="DQ29" s="653"/>
      <c r="DR29" s="653"/>
      <c r="DS29" s="653"/>
      <c r="DT29" s="653"/>
      <c r="DU29" s="653"/>
      <c r="DV29" s="654"/>
      <c r="DW29" s="628">
        <v>19.399999999999999</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328941</v>
      </c>
      <c r="S30" s="624"/>
      <c r="T30" s="624"/>
      <c r="U30" s="624"/>
      <c r="V30" s="624"/>
      <c r="W30" s="624"/>
      <c r="X30" s="624"/>
      <c r="Y30" s="625"/>
      <c r="Z30" s="626">
        <v>7.4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546878</v>
      </c>
      <c r="CS30" s="624"/>
      <c r="CT30" s="624"/>
      <c r="CU30" s="624"/>
      <c r="CV30" s="624"/>
      <c r="CW30" s="624"/>
      <c r="CX30" s="624"/>
      <c r="CY30" s="625"/>
      <c r="CZ30" s="628">
        <v>12.8</v>
      </c>
      <c r="DA30" s="655"/>
      <c r="DB30" s="655"/>
      <c r="DC30" s="658"/>
      <c r="DD30" s="632">
        <v>520859</v>
      </c>
      <c r="DE30" s="624"/>
      <c r="DF30" s="624"/>
      <c r="DG30" s="624"/>
      <c r="DH30" s="624"/>
      <c r="DI30" s="624"/>
      <c r="DJ30" s="624"/>
      <c r="DK30" s="625"/>
      <c r="DL30" s="632">
        <v>520859</v>
      </c>
      <c r="DM30" s="624"/>
      <c r="DN30" s="624"/>
      <c r="DO30" s="624"/>
      <c r="DP30" s="624"/>
      <c r="DQ30" s="624"/>
      <c r="DR30" s="624"/>
      <c r="DS30" s="624"/>
      <c r="DT30" s="624"/>
      <c r="DU30" s="624"/>
      <c r="DV30" s="625"/>
      <c r="DW30" s="628">
        <v>18.899999999999999</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99.1</v>
      </c>
      <c r="BH31" s="667"/>
      <c r="BI31" s="667"/>
      <c r="BJ31" s="667"/>
      <c r="BK31" s="667"/>
      <c r="BL31" s="667"/>
      <c r="BM31" s="618">
        <v>97.1</v>
      </c>
      <c r="BN31" s="667"/>
      <c r="BO31" s="667"/>
      <c r="BP31" s="667"/>
      <c r="BQ31" s="668"/>
      <c r="BR31" s="670">
        <v>99.2</v>
      </c>
      <c r="BS31" s="667"/>
      <c r="BT31" s="667"/>
      <c r="BU31" s="667"/>
      <c r="BV31" s="667"/>
      <c r="BW31" s="667"/>
      <c r="BX31" s="618">
        <v>96.8</v>
      </c>
      <c r="BY31" s="667"/>
      <c r="BZ31" s="667"/>
      <c r="CA31" s="667"/>
      <c r="CB31" s="668"/>
      <c r="CD31" s="663"/>
      <c r="CE31" s="664"/>
      <c r="CF31" s="620" t="s">
        <v>300</v>
      </c>
      <c r="CG31" s="621"/>
      <c r="CH31" s="621"/>
      <c r="CI31" s="621"/>
      <c r="CJ31" s="621"/>
      <c r="CK31" s="621"/>
      <c r="CL31" s="621"/>
      <c r="CM31" s="621"/>
      <c r="CN31" s="621"/>
      <c r="CO31" s="621"/>
      <c r="CP31" s="621"/>
      <c r="CQ31" s="622"/>
      <c r="CR31" s="623">
        <v>14572</v>
      </c>
      <c r="CS31" s="653"/>
      <c r="CT31" s="653"/>
      <c r="CU31" s="653"/>
      <c r="CV31" s="653"/>
      <c r="CW31" s="653"/>
      <c r="CX31" s="653"/>
      <c r="CY31" s="654"/>
      <c r="CZ31" s="628">
        <v>0.3</v>
      </c>
      <c r="DA31" s="655"/>
      <c r="DB31" s="655"/>
      <c r="DC31" s="658"/>
      <c r="DD31" s="632">
        <v>14572</v>
      </c>
      <c r="DE31" s="653"/>
      <c r="DF31" s="653"/>
      <c r="DG31" s="653"/>
      <c r="DH31" s="653"/>
      <c r="DI31" s="653"/>
      <c r="DJ31" s="653"/>
      <c r="DK31" s="654"/>
      <c r="DL31" s="632">
        <v>14572</v>
      </c>
      <c r="DM31" s="653"/>
      <c r="DN31" s="653"/>
      <c r="DO31" s="653"/>
      <c r="DP31" s="653"/>
      <c r="DQ31" s="653"/>
      <c r="DR31" s="653"/>
      <c r="DS31" s="653"/>
      <c r="DT31" s="653"/>
      <c r="DU31" s="653"/>
      <c r="DV31" s="654"/>
      <c r="DW31" s="628">
        <v>0.5</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207708</v>
      </c>
      <c r="S32" s="624"/>
      <c r="T32" s="624"/>
      <c r="U32" s="624"/>
      <c r="V32" s="624"/>
      <c r="W32" s="624"/>
      <c r="X32" s="624"/>
      <c r="Y32" s="625"/>
      <c r="Z32" s="626">
        <v>4.7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v>
      </c>
      <c r="BH32" s="653"/>
      <c r="BI32" s="653"/>
      <c r="BJ32" s="653"/>
      <c r="BK32" s="653"/>
      <c r="BL32" s="653"/>
      <c r="BM32" s="629">
        <v>97.8</v>
      </c>
      <c r="BN32" s="653"/>
      <c r="BO32" s="653"/>
      <c r="BP32" s="653"/>
      <c r="BQ32" s="669"/>
      <c r="BR32" s="680">
        <v>99.1</v>
      </c>
      <c r="BS32" s="653"/>
      <c r="BT32" s="653"/>
      <c r="BU32" s="653"/>
      <c r="BV32" s="653"/>
      <c r="BW32" s="653"/>
      <c r="BX32" s="629">
        <v>97</v>
      </c>
      <c r="BY32" s="653"/>
      <c r="BZ32" s="653"/>
      <c r="CA32" s="653"/>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45293</v>
      </c>
      <c r="S33" s="624"/>
      <c r="T33" s="624"/>
      <c r="U33" s="624"/>
      <c r="V33" s="624"/>
      <c r="W33" s="624"/>
      <c r="X33" s="624"/>
      <c r="Y33" s="625"/>
      <c r="Z33" s="626">
        <v>1</v>
      </c>
      <c r="AA33" s="626"/>
      <c r="AB33" s="626"/>
      <c r="AC33" s="626"/>
      <c r="AD33" s="627">
        <v>14103</v>
      </c>
      <c r="AE33" s="627"/>
      <c r="AF33" s="627"/>
      <c r="AG33" s="627"/>
      <c r="AH33" s="627"/>
      <c r="AI33" s="627"/>
      <c r="AJ33" s="627"/>
      <c r="AK33" s="627"/>
      <c r="AL33" s="628">
        <v>0.5</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v>
      </c>
      <c r="BH33" s="682"/>
      <c r="BI33" s="682"/>
      <c r="BJ33" s="682"/>
      <c r="BK33" s="682"/>
      <c r="BL33" s="682"/>
      <c r="BM33" s="683">
        <v>96.1</v>
      </c>
      <c r="BN33" s="682"/>
      <c r="BO33" s="682"/>
      <c r="BP33" s="682"/>
      <c r="BQ33" s="684"/>
      <c r="BR33" s="681">
        <v>99.1</v>
      </c>
      <c r="BS33" s="682"/>
      <c r="BT33" s="682"/>
      <c r="BU33" s="682"/>
      <c r="BV33" s="682"/>
      <c r="BW33" s="682"/>
      <c r="BX33" s="683">
        <v>96.2</v>
      </c>
      <c r="BY33" s="682"/>
      <c r="BZ33" s="682"/>
      <c r="CA33" s="682"/>
      <c r="CB33" s="684"/>
      <c r="CD33" s="620" t="s">
        <v>307</v>
      </c>
      <c r="CE33" s="621"/>
      <c r="CF33" s="621"/>
      <c r="CG33" s="621"/>
      <c r="CH33" s="621"/>
      <c r="CI33" s="621"/>
      <c r="CJ33" s="621"/>
      <c r="CK33" s="621"/>
      <c r="CL33" s="621"/>
      <c r="CM33" s="621"/>
      <c r="CN33" s="621"/>
      <c r="CO33" s="621"/>
      <c r="CP33" s="621"/>
      <c r="CQ33" s="622"/>
      <c r="CR33" s="623">
        <v>2114261</v>
      </c>
      <c r="CS33" s="653"/>
      <c r="CT33" s="653"/>
      <c r="CU33" s="653"/>
      <c r="CV33" s="653"/>
      <c r="CW33" s="653"/>
      <c r="CX33" s="653"/>
      <c r="CY33" s="654"/>
      <c r="CZ33" s="628">
        <v>49.3</v>
      </c>
      <c r="DA33" s="655"/>
      <c r="DB33" s="655"/>
      <c r="DC33" s="658"/>
      <c r="DD33" s="632">
        <v>1562917</v>
      </c>
      <c r="DE33" s="653"/>
      <c r="DF33" s="653"/>
      <c r="DG33" s="653"/>
      <c r="DH33" s="653"/>
      <c r="DI33" s="653"/>
      <c r="DJ33" s="653"/>
      <c r="DK33" s="654"/>
      <c r="DL33" s="632">
        <v>1175139</v>
      </c>
      <c r="DM33" s="653"/>
      <c r="DN33" s="653"/>
      <c r="DO33" s="653"/>
      <c r="DP33" s="653"/>
      <c r="DQ33" s="653"/>
      <c r="DR33" s="653"/>
      <c r="DS33" s="653"/>
      <c r="DT33" s="653"/>
      <c r="DU33" s="653"/>
      <c r="DV33" s="654"/>
      <c r="DW33" s="628">
        <v>42.6</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13885</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583450</v>
      </c>
      <c r="CS34" s="624"/>
      <c r="CT34" s="624"/>
      <c r="CU34" s="624"/>
      <c r="CV34" s="624"/>
      <c r="CW34" s="624"/>
      <c r="CX34" s="624"/>
      <c r="CY34" s="625"/>
      <c r="CZ34" s="628">
        <v>13.6</v>
      </c>
      <c r="DA34" s="655"/>
      <c r="DB34" s="655"/>
      <c r="DC34" s="658"/>
      <c r="DD34" s="632">
        <v>468154</v>
      </c>
      <c r="DE34" s="624"/>
      <c r="DF34" s="624"/>
      <c r="DG34" s="624"/>
      <c r="DH34" s="624"/>
      <c r="DI34" s="624"/>
      <c r="DJ34" s="624"/>
      <c r="DK34" s="625"/>
      <c r="DL34" s="632">
        <v>405109</v>
      </c>
      <c r="DM34" s="624"/>
      <c r="DN34" s="624"/>
      <c r="DO34" s="624"/>
      <c r="DP34" s="624"/>
      <c r="DQ34" s="624"/>
      <c r="DR34" s="624"/>
      <c r="DS34" s="624"/>
      <c r="DT34" s="624"/>
      <c r="DU34" s="624"/>
      <c r="DV34" s="625"/>
      <c r="DW34" s="628">
        <v>14.7</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110123</v>
      </c>
      <c r="S35" s="624"/>
      <c r="T35" s="624"/>
      <c r="U35" s="624"/>
      <c r="V35" s="624"/>
      <c r="W35" s="624"/>
      <c r="X35" s="624"/>
      <c r="Y35" s="625"/>
      <c r="Z35" s="626">
        <v>2.5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151171</v>
      </c>
      <c r="CS35" s="653"/>
      <c r="CT35" s="653"/>
      <c r="CU35" s="653"/>
      <c r="CV35" s="653"/>
      <c r="CW35" s="653"/>
      <c r="CX35" s="653"/>
      <c r="CY35" s="654"/>
      <c r="CZ35" s="628">
        <v>3.5</v>
      </c>
      <c r="DA35" s="655"/>
      <c r="DB35" s="655"/>
      <c r="DC35" s="658"/>
      <c r="DD35" s="632">
        <v>87035</v>
      </c>
      <c r="DE35" s="653"/>
      <c r="DF35" s="653"/>
      <c r="DG35" s="653"/>
      <c r="DH35" s="653"/>
      <c r="DI35" s="653"/>
      <c r="DJ35" s="653"/>
      <c r="DK35" s="654"/>
      <c r="DL35" s="632">
        <v>47423</v>
      </c>
      <c r="DM35" s="653"/>
      <c r="DN35" s="653"/>
      <c r="DO35" s="653"/>
      <c r="DP35" s="653"/>
      <c r="DQ35" s="653"/>
      <c r="DR35" s="653"/>
      <c r="DS35" s="653"/>
      <c r="DT35" s="653"/>
      <c r="DU35" s="653"/>
      <c r="DV35" s="654"/>
      <c r="DW35" s="628">
        <v>1.7</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135364</v>
      </c>
      <c r="S36" s="624"/>
      <c r="T36" s="624"/>
      <c r="U36" s="624"/>
      <c r="V36" s="624"/>
      <c r="W36" s="624"/>
      <c r="X36" s="624"/>
      <c r="Y36" s="625"/>
      <c r="Z36" s="626">
        <v>3.1</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461031</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11153</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1081312</v>
      </c>
      <c r="CS36" s="624"/>
      <c r="CT36" s="624"/>
      <c r="CU36" s="624"/>
      <c r="CV36" s="624"/>
      <c r="CW36" s="624"/>
      <c r="CX36" s="624"/>
      <c r="CY36" s="625"/>
      <c r="CZ36" s="628">
        <v>25.2</v>
      </c>
      <c r="DA36" s="655"/>
      <c r="DB36" s="655"/>
      <c r="DC36" s="658"/>
      <c r="DD36" s="632">
        <v>794371</v>
      </c>
      <c r="DE36" s="624"/>
      <c r="DF36" s="624"/>
      <c r="DG36" s="624"/>
      <c r="DH36" s="624"/>
      <c r="DI36" s="624"/>
      <c r="DJ36" s="624"/>
      <c r="DK36" s="625"/>
      <c r="DL36" s="632">
        <v>535948</v>
      </c>
      <c r="DM36" s="624"/>
      <c r="DN36" s="624"/>
      <c r="DO36" s="624"/>
      <c r="DP36" s="624"/>
      <c r="DQ36" s="624"/>
      <c r="DR36" s="624"/>
      <c r="DS36" s="624"/>
      <c r="DT36" s="624"/>
      <c r="DU36" s="624"/>
      <c r="DV36" s="625"/>
      <c r="DW36" s="628">
        <v>19.399999999999999</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174650</v>
      </c>
      <c r="S37" s="624"/>
      <c r="T37" s="624"/>
      <c r="U37" s="624"/>
      <c r="V37" s="624"/>
      <c r="W37" s="624"/>
      <c r="X37" s="624"/>
      <c r="Y37" s="625"/>
      <c r="Z37" s="626">
        <v>4</v>
      </c>
      <c r="AA37" s="626"/>
      <c r="AB37" s="626"/>
      <c r="AC37" s="626"/>
      <c r="AD37" s="627">
        <v>5</v>
      </c>
      <c r="AE37" s="627"/>
      <c r="AF37" s="627"/>
      <c r="AG37" s="627"/>
      <c r="AH37" s="627"/>
      <c r="AI37" s="627"/>
      <c r="AJ37" s="627"/>
      <c r="AK37" s="627"/>
      <c r="AL37" s="628">
        <v>0</v>
      </c>
      <c r="AM37" s="629"/>
      <c r="AN37" s="629"/>
      <c r="AO37" s="630"/>
      <c r="AQ37" s="689" t="s">
        <v>319</v>
      </c>
      <c r="AR37" s="690"/>
      <c r="AS37" s="690"/>
      <c r="AT37" s="690"/>
      <c r="AU37" s="690"/>
      <c r="AV37" s="690"/>
      <c r="AW37" s="690"/>
      <c r="AX37" s="690"/>
      <c r="AY37" s="691"/>
      <c r="AZ37" s="623">
        <v>130170</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11153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533298</v>
      </c>
      <c r="CS37" s="653"/>
      <c r="CT37" s="653"/>
      <c r="CU37" s="653"/>
      <c r="CV37" s="653"/>
      <c r="CW37" s="653"/>
      <c r="CX37" s="653"/>
      <c r="CY37" s="654"/>
      <c r="CZ37" s="628">
        <v>12.4</v>
      </c>
      <c r="DA37" s="655"/>
      <c r="DB37" s="655"/>
      <c r="DC37" s="658"/>
      <c r="DD37" s="632">
        <v>315913</v>
      </c>
      <c r="DE37" s="653"/>
      <c r="DF37" s="653"/>
      <c r="DG37" s="653"/>
      <c r="DH37" s="653"/>
      <c r="DI37" s="653"/>
      <c r="DJ37" s="653"/>
      <c r="DK37" s="654"/>
      <c r="DL37" s="632">
        <v>275342</v>
      </c>
      <c r="DM37" s="653"/>
      <c r="DN37" s="653"/>
      <c r="DO37" s="653"/>
      <c r="DP37" s="653"/>
      <c r="DQ37" s="653"/>
      <c r="DR37" s="653"/>
      <c r="DS37" s="653"/>
      <c r="DT37" s="653"/>
      <c r="DU37" s="653"/>
      <c r="DV37" s="654"/>
      <c r="DW37" s="628">
        <v>10</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454900</v>
      </c>
      <c r="S38" s="624"/>
      <c r="T38" s="624"/>
      <c r="U38" s="624"/>
      <c r="V38" s="624"/>
      <c r="W38" s="624"/>
      <c r="X38" s="624"/>
      <c r="Y38" s="625"/>
      <c r="Z38" s="626">
        <v>10.3</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108537</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556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222324</v>
      </c>
      <c r="CS38" s="624"/>
      <c r="CT38" s="624"/>
      <c r="CU38" s="624"/>
      <c r="CV38" s="624"/>
      <c r="CW38" s="624"/>
      <c r="CX38" s="624"/>
      <c r="CY38" s="625"/>
      <c r="CZ38" s="628">
        <v>5.2</v>
      </c>
      <c r="DA38" s="655"/>
      <c r="DB38" s="655"/>
      <c r="DC38" s="658"/>
      <c r="DD38" s="632">
        <v>192700</v>
      </c>
      <c r="DE38" s="624"/>
      <c r="DF38" s="624"/>
      <c r="DG38" s="624"/>
      <c r="DH38" s="624"/>
      <c r="DI38" s="624"/>
      <c r="DJ38" s="624"/>
      <c r="DK38" s="625"/>
      <c r="DL38" s="632">
        <v>186659</v>
      </c>
      <c r="DM38" s="624"/>
      <c r="DN38" s="624"/>
      <c r="DO38" s="624"/>
      <c r="DP38" s="624"/>
      <c r="DQ38" s="624"/>
      <c r="DR38" s="624"/>
      <c r="DS38" s="624"/>
      <c r="DT38" s="624"/>
      <c r="DU38" s="624"/>
      <c r="DV38" s="625"/>
      <c r="DW38" s="628">
        <v>6.8</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t="s">
        <v>122</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757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73164</v>
      </c>
      <c r="CS39" s="653"/>
      <c r="CT39" s="653"/>
      <c r="CU39" s="653"/>
      <c r="CV39" s="653"/>
      <c r="CW39" s="653"/>
      <c r="CX39" s="653"/>
      <c r="CY39" s="654"/>
      <c r="CZ39" s="628">
        <v>1.7</v>
      </c>
      <c r="DA39" s="655"/>
      <c r="DB39" s="655"/>
      <c r="DC39" s="658"/>
      <c r="DD39" s="632">
        <v>20657</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v>11200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84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2840</v>
      </c>
      <c r="CS40" s="624"/>
      <c r="CT40" s="624"/>
      <c r="CU40" s="624"/>
      <c r="CV40" s="624"/>
      <c r="CW40" s="624"/>
      <c r="CX40" s="624"/>
      <c r="CY40" s="625"/>
      <c r="CZ40" s="628">
        <v>0.1</v>
      </c>
      <c r="DA40" s="655"/>
      <c r="DB40" s="655"/>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4416589</v>
      </c>
      <c r="S41" s="699"/>
      <c r="T41" s="699"/>
      <c r="U41" s="699"/>
      <c r="V41" s="699"/>
      <c r="W41" s="699"/>
      <c r="X41" s="699"/>
      <c r="Y41" s="700"/>
      <c r="Z41" s="701">
        <v>100</v>
      </c>
      <c r="AA41" s="701"/>
      <c r="AB41" s="701"/>
      <c r="AC41" s="701"/>
      <c r="AD41" s="702">
        <v>2745205</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38160</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184164</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381</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472100</v>
      </c>
      <c r="CS42" s="653"/>
      <c r="CT42" s="653"/>
      <c r="CU42" s="653"/>
      <c r="CV42" s="653"/>
      <c r="CW42" s="653"/>
      <c r="CX42" s="653"/>
      <c r="CY42" s="654"/>
      <c r="CZ42" s="628">
        <v>11</v>
      </c>
      <c r="DA42" s="655"/>
      <c r="DB42" s="655"/>
      <c r="DC42" s="658"/>
      <c r="DD42" s="632">
        <v>87950</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8699</v>
      </c>
      <c r="CS43" s="653"/>
      <c r="CT43" s="653"/>
      <c r="CU43" s="653"/>
      <c r="CV43" s="653"/>
      <c r="CW43" s="653"/>
      <c r="CX43" s="653"/>
      <c r="CY43" s="654"/>
      <c r="CZ43" s="628">
        <v>0.2</v>
      </c>
      <c r="DA43" s="655"/>
      <c r="DB43" s="655"/>
      <c r="DC43" s="658"/>
      <c r="DD43" s="632">
        <v>8699</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382171</v>
      </c>
      <c r="CS44" s="624"/>
      <c r="CT44" s="624"/>
      <c r="CU44" s="624"/>
      <c r="CV44" s="624"/>
      <c r="CW44" s="624"/>
      <c r="CX44" s="624"/>
      <c r="CY44" s="625"/>
      <c r="CZ44" s="628">
        <v>8.9</v>
      </c>
      <c r="DA44" s="629"/>
      <c r="DB44" s="629"/>
      <c r="DC44" s="635"/>
      <c r="DD44" s="632">
        <v>72536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79567</v>
      </c>
      <c r="CS45" s="653"/>
      <c r="CT45" s="653"/>
      <c r="CU45" s="653"/>
      <c r="CV45" s="653"/>
      <c r="CW45" s="653"/>
      <c r="CX45" s="653"/>
      <c r="CY45" s="654"/>
      <c r="CZ45" s="628">
        <v>1.9</v>
      </c>
      <c r="DA45" s="655"/>
      <c r="DB45" s="655"/>
      <c r="DC45" s="658"/>
      <c r="DD45" s="632">
        <v>4391</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299740</v>
      </c>
      <c r="CS46" s="624"/>
      <c r="CT46" s="624"/>
      <c r="CU46" s="624"/>
      <c r="CV46" s="624"/>
      <c r="CW46" s="624"/>
      <c r="CX46" s="624"/>
      <c r="CY46" s="625"/>
      <c r="CZ46" s="628">
        <v>7</v>
      </c>
      <c r="DA46" s="629"/>
      <c r="DB46" s="629"/>
      <c r="DC46" s="635"/>
      <c r="DD46" s="632">
        <v>66881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89929</v>
      </c>
      <c r="CS47" s="653"/>
      <c r="CT47" s="653"/>
      <c r="CU47" s="653"/>
      <c r="CV47" s="653"/>
      <c r="CW47" s="653"/>
      <c r="CX47" s="653"/>
      <c r="CY47" s="654"/>
      <c r="CZ47" s="628">
        <v>2.1</v>
      </c>
      <c r="DA47" s="655"/>
      <c r="DB47" s="655"/>
      <c r="DC47" s="658"/>
      <c r="DD47" s="632">
        <v>15414</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4286607</v>
      </c>
      <c r="CS49" s="682"/>
      <c r="CT49" s="682"/>
      <c r="CU49" s="682"/>
      <c r="CV49" s="682"/>
      <c r="CW49" s="682"/>
      <c r="CX49" s="682"/>
      <c r="CY49" s="711"/>
      <c r="CZ49" s="703">
        <v>100</v>
      </c>
      <c r="DA49" s="712"/>
      <c r="DB49" s="712"/>
      <c r="DC49" s="713"/>
      <c r="DD49" s="714">
        <v>3102384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6HYSj/TUAU42HOJmoKjDvuM9zuwto/AuV9YhmR+5F3bU+YAyBjyddFDgPEcTiVTAEvtAKeRqNKV6V7WvsiN5sw==" saltValue="p1iKDlDH5uyWFTwicdXe3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topLeftCell="A67" zoomScale="70" zoomScaleNormal="25" zoomScaleSheetLayoutView="70" workbookViewId="0">
      <selection activeCell="BE104" sqref="BE10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4414</v>
      </c>
      <c r="R7" s="753"/>
      <c r="S7" s="753"/>
      <c r="T7" s="753"/>
      <c r="U7" s="753"/>
      <c r="V7" s="753">
        <v>4284</v>
      </c>
      <c r="W7" s="753"/>
      <c r="X7" s="753"/>
      <c r="Y7" s="753"/>
      <c r="Z7" s="753"/>
      <c r="AA7" s="753">
        <v>230</v>
      </c>
      <c r="AB7" s="753"/>
      <c r="AC7" s="753"/>
      <c r="AD7" s="753"/>
      <c r="AE7" s="754"/>
      <c r="AF7" s="755">
        <v>64</v>
      </c>
      <c r="AG7" s="756"/>
      <c r="AH7" s="756"/>
      <c r="AI7" s="756"/>
      <c r="AJ7" s="757"/>
      <c r="AK7" s="758">
        <v>64</v>
      </c>
      <c r="AL7" s="759"/>
      <c r="AM7" s="759"/>
      <c r="AN7" s="759"/>
      <c r="AO7" s="759"/>
      <c r="AP7" s="759">
        <v>5073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3</v>
      </c>
      <c r="R8" s="784"/>
      <c r="S8" s="784"/>
      <c r="T8" s="784"/>
      <c r="U8" s="784"/>
      <c r="V8" s="784">
        <v>3</v>
      </c>
      <c r="W8" s="784"/>
      <c r="X8" s="784"/>
      <c r="Y8" s="784"/>
      <c r="Z8" s="784"/>
      <c r="AA8" s="784">
        <v>0</v>
      </c>
      <c r="AB8" s="784"/>
      <c r="AC8" s="784"/>
      <c r="AD8" s="784"/>
      <c r="AE8" s="785"/>
      <c r="AF8" s="786" t="s">
        <v>122</v>
      </c>
      <c r="AG8" s="787"/>
      <c r="AH8" s="787"/>
      <c r="AI8" s="787"/>
      <c r="AJ8" s="788"/>
      <c r="AK8" s="769">
        <v>0</v>
      </c>
      <c r="AL8" s="770"/>
      <c r="AM8" s="770"/>
      <c r="AN8" s="770"/>
      <c r="AO8" s="770"/>
      <c r="AP8" s="770" t="s">
        <v>546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4417</v>
      </c>
      <c r="R23" s="793"/>
      <c r="S23" s="793"/>
      <c r="T23" s="793"/>
      <c r="U23" s="793"/>
      <c r="V23" s="793">
        <v>4287</v>
      </c>
      <c r="W23" s="793"/>
      <c r="X23" s="793"/>
      <c r="Y23" s="793"/>
      <c r="Z23" s="793"/>
      <c r="AA23" s="793">
        <v>230</v>
      </c>
      <c r="AB23" s="793"/>
      <c r="AC23" s="793"/>
      <c r="AD23" s="793"/>
      <c r="AE23" s="794"/>
      <c r="AF23" s="795">
        <v>64</v>
      </c>
      <c r="AG23" s="793"/>
      <c r="AH23" s="793"/>
      <c r="AI23" s="793"/>
      <c r="AJ23" s="796"/>
      <c r="AK23" s="797"/>
      <c r="AL23" s="798"/>
      <c r="AM23" s="798"/>
      <c r="AN23" s="798"/>
      <c r="AO23" s="798"/>
      <c r="AP23" s="793">
        <v>5073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420</v>
      </c>
      <c r="R28" s="823"/>
      <c r="S28" s="823"/>
      <c r="T28" s="823"/>
      <c r="U28" s="823"/>
      <c r="V28" s="823">
        <v>409</v>
      </c>
      <c r="W28" s="823"/>
      <c r="X28" s="823"/>
      <c r="Y28" s="823"/>
      <c r="Z28" s="823"/>
      <c r="AA28" s="823">
        <v>11</v>
      </c>
      <c r="AB28" s="823"/>
      <c r="AC28" s="823"/>
      <c r="AD28" s="823"/>
      <c r="AE28" s="824"/>
      <c r="AF28" s="825">
        <v>11</v>
      </c>
      <c r="AG28" s="823"/>
      <c r="AH28" s="823"/>
      <c r="AI28" s="823"/>
      <c r="AJ28" s="826"/>
      <c r="AK28" s="827">
        <v>48</v>
      </c>
      <c r="AL28" s="828"/>
      <c r="AM28" s="828"/>
      <c r="AN28" s="828"/>
      <c r="AO28" s="828"/>
      <c r="AP28" s="828" t="s">
        <v>546</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74</v>
      </c>
      <c r="R29" s="784"/>
      <c r="S29" s="784"/>
      <c r="T29" s="784"/>
      <c r="U29" s="784"/>
      <c r="V29" s="784">
        <v>74</v>
      </c>
      <c r="W29" s="784"/>
      <c r="X29" s="784"/>
      <c r="Y29" s="784"/>
      <c r="Z29" s="784"/>
      <c r="AA29" s="784">
        <v>0</v>
      </c>
      <c r="AB29" s="784"/>
      <c r="AC29" s="784"/>
      <c r="AD29" s="784"/>
      <c r="AE29" s="785"/>
      <c r="AF29" s="786" t="s">
        <v>122</v>
      </c>
      <c r="AG29" s="787"/>
      <c r="AH29" s="787"/>
      <c r="AI29" s="787"/>
      <c r="AJ29" s="788"/>
      <c r="AK29" s="834" t="s">
        <v>546</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220</v>
      </c>
      <c r="R30" s="784"/>
      <c r="S30" s="784"/>
      <c r="T30" s="784"/>
      <c r="U30" s="784"/>
      <c r="V30" s="784">
        <v>213</v>
      </c>
      <c r="W30" s="784"/>
      <c r="X30" s="784"/>
      <c r="Y30" s="784"/>
      <c r="Z30" s="784"/>
      <c r="AA30" s="784">
        <v>7</v>
      </c>
      <c r="AB30" s="784"/>
      <c r="AC30" s="784"/>
      <c r="AD30" s="784"/>
      <c r="AE30" s="785"/>
      <c r="AF30" s="786">
        <v>133</v>
      </c>
      <c r="AG30" s="787"/>
      <c r="AH30" s="787"/>
      <c r="AI30" s="787"/>
      <c r="AJ30" s="788"/>
      <c r="AK30" s="834">
        <v>106</v>
      </c>
      <c r="AL30" s="830"/>
      <c r="AM30" s="830"/>
      <c r="AN30" s="830"/>
      <c r="AO30" s="830"/>
      <c r="AP30" s="830">
        <v>1100</v>
      </c>
      <c r="AQ30" s="830"/>
      <c r="AR30" s="830"/>
      <c r="AS30" s="830"/>
      <c r="AT30" s="830"/>
      <c r="AU30" s="830">
        <v>526</v>
      </c>
      <c r="AV30" s="830"/>
      <c r="AW30" s="830"/>
      <c r="AX30" s="830"/>
      <c r="AY30" s="830"/>
      <c r="AZ30" s="831" t="s">
        <v>546</v>
      </c>
      <c r="BA30" s="831"/>
      <c r="BB30" s="831"/>
      <c r="BC30" s="831"/>
      <c r="BD30" s="831"/>
      <c r="BE30" s="832" t="s">
        <v>392</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183</v>
      </c>
      <c r="R31" s="784"/>
      <c r="S31" s="784"/>
      <c r="T31" s="784"/>
      <c r="U31" s="784"/>
      <c r="V31" s="784">
        <v>180</v>
      </c>
      <c r="W31" s="784"/>
      <c r="X31" s="784"/>
      <c r="Y31" s="784"/>
      <c r="Z31" s="784"/>
      <c r="AA31" s="784">
        <v>3</v>
      </c>
      <c r="AB31" s="784"/>
      <c r="AC31" s="784"/>
      <c r="AD31" s="784"/>
      <c r="AE31" s="785"/>
      <c r="AF31" s="786">
        <v>57</v>
      </c>
      <c r="AG31" s="787"/>
      <c r="AH31" s="787"/>
      <c r="AI31" s="787"/>
      <c r="AJ31" s="788"/>
      <c r="AK31" s="834">
        <v>112</v>
      </c>
      <c r="AL31" s="830"/>
      <c r="AM31" s="830"/>
      <c r="AN31" s="830"/>
      <c r="AO31" s="830"/>
      <c r="AP31" s="830">
        <v>743</v>
      </c>
      <c r="AQ31" s="830"/>
      <c r="AR31" s="830"/>
      <c r="AS31" s="830"/>
      <c r="AT31" s="830"/>
      <c r="AU31" s="830">
        <v>348</v>
      </c>
      <c r="AV31" s="830"/>
      <c r="AW31" s="830"/>
      <c r="AX31" s="830"/>
      <c r="AY31" s="830"/>
      <c r="AZ31" s="831" t="s">
        <v>546</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201</v>
      </c>
      <c r="AG63" s="844"/>
      <c r="AH63" s="844"/>
      <c r="AI63" s="844"/>
      <c r="AJ63" s="845"/>
      <c r="AK63" s="846"/>
      <c r="AL63" s="841"/>
      <c r="AM63" s="841"/>
      <c r="AN63" s="841"/>
      <c r="AO63" s="841"/>
      <c r="AP63" s="844">
        <v>1843</v>
      </c>
      <c r="AQ63" s="844"/>
      <c r="AR63" s="844"/>
      <c r="AS63" s="844"/>
      <c r="AT63" s="844"/>
      <c r="AU63" s="844">
        <v>874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547</v>
      </c>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77">
        <v>83</v>
      </c>
      <c r="AB69" s="878"/>
      <c r="AC69" s="878"/>
      <c r="AD69" s="878"/>
      <c r="AE69" s="834"/>
      <c r="AF69" s="830"/>
      <c r="AG69" s="830"/>
      <c r="AH69" s="830"/>
      <c r="AI69" s="830"/>
      <c r="AJ69" s="830"/>
      <c r="AK69" s="830"/>
      <c r="AL69" s="830"/>
      <c r="AM69" s="830"/>
      <c r="AN69" s="830"/>
      <c r="AO69" s="830"/>
      <c r="AP69" s="830">
        <v>487</v>
      </c>
      <c r="AQ69" s="830"/>
      <c r="AR69" s="830"/>
      <c r="AS69" s="830"/>
      <c r="AT69" s="830"/>
      <c r="AU69" s="830">
        <v>64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77">
        <v>110</v>
      </c>
      <c r="AB70" s="878"/>
      <c r="AC70" s="878"/>
      <c r="AD70" s="878"/>
      <c r="AE70" s="834"/>
      <c r="AF70" s="830"/>
      <c r="AG70" s="830"/>
      <c r="AH70" s="830"/>
      <c r="AI70" s="830"/>
      <c r="AJ70" s="830"/>
      <c r="AK70" s="830"/>
      <c r="AL70" s="830"/>
      <c r="AM70" s="830"/>
      <c r="AN70" s="830"/>
      <c r="AO70" s="830"/>
      <c r="AP70" s="830" t="s">
        <v>546</v>
      </c>
      <c r="AQ70" s="830"/>
      <c r="AR70" s="830"/>
      <c r="AS70" s="830"/>
      <c r="AT70" s="830"/>
      <c r="AU70" s="830" t="s">
        <v>546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77">
        <v>28</v>
      </c>
      <c r="AB71" s="878"/>
      <c r="AC71" s="878"/>
      <c r="AD71" s="878"/>
      <c r="AE71" s="834"/>
      <c r="AF71" s="830"/>
      <c r="AG71" s="830"/>
      <c r="AH71" s="830"/>
      <c r="AI71" s="830"/>
      <c r="AJ71" s="830"/>
      <c r="AK71" s="830"/>
      <c r="AL71" s="830"/>
      <c r="AM71" s="830"/>
      <c r="AN71" s="830"/>
      <c r="AO71" s="830"/>
      <c r="AP71" s="830">
        <v>208</v>
      </c>
      <c r="AQ71" s="830"/>
      <c r="AR71" s="830"/>
      <c r="AS71" s="830"/>
      <c r="AT71" s="830"/>
      <c r="AU71" s="830">
        <v>30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548</v>
      </c>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77"/>
      <c r="AB72" s="878"/>
      <c r="AC72" s="878"/>
      <c r="AD72" s="878"/>
      <c r="AE72" s="834"/>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554</v>
      </c>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77">
        <v>195</v>
      </c>
      <c r="AB73" s="878"/>
      <c r="AC73" s="878"/>
      <c r="AD73" s="878"/>
      <c r="AE73" s="834"/>
      <c r="AF73" s="830"/>
      <c r="AG73" s="830"/>
      <c r="AH73" s="830"/>
      <c r="AI73" s="830"/>
      <c r="AJ73" s="830"/>
      <c r="AK73" s="830"/>
      <c r="AL73" s="830"/>
      <c r="AM73" s="830"/>
      <c r="AN73" s="830"/>
      <c r="AO73" s="830"/>
      <c r="AP73" s="830" t="s">
        <v>546</v>
      </c>
      <c r="AQ73" s="830"/>
      <c r="AR73" s="830"/>
      <c r="AS73" s="830"/>
      <c r="AT73" s="830"/>
      <c r="AU73" s="830" t="s">
        <v>546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557</v>
      </c>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77">
        <v>13694</v>
      </c>
      <c r="AB74" s="878"/>
      <c r="AC74" s="878"/>
      <c r="AD74" s="878"/>
      <c r="AE74" s="834"/>
      <c r="AF74" s="830"/>
      <c r="AG74" s="830"/>
      <c r="AH74" s="830"/>
      <c r="AI74" s="830"/>
      <c r="AJ74" s="830"/>
      <c r="AK74" s="830"/>
      <c r="AL74" s="830"/>
      <c r="AM74" s="830"/>
      <c r="AN74" s="830"/>
      <c r="AO74" s="830"/>
      <c r="AP74" s="830" t="s">
        <v>546</v>
      </c>
      <c r="AQ74" s="830"/>
      <c r="AR74" s="830"/>
      <c r="AS74" s="830"/>
      <c r="AT74" s="830"/>
      <c r="AU74" s="830" t="s">
        <v>546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549</v>
      </c>
      <c r="C75" s="874"/>
      <c r="D75" s="874"/>
      <c r="E75" s="874"/>
      <c r="F75" s="874"/>
      <c r="G75" s="874"/>
      <c r="H75" s="874"/>
      <c r="I75" s="874"/>
      <c r="J75" s="874"/>
      <c r="K75" s="874"/>
      <c r="L75" s="874"/>
      <c r="M75" s="874"/>
      <c r="N75" s="874"/>
      <c r="O75" s="874"/>
      <c r="P75" s="875"/>
      <c r="Q75" s="879"/>
      <c r="R75" s="878"/>
      <c r="S75" s="878"/>
      <c r="T75" s="878"/>
      <c r="U75" s="834"/>
      <c r="V75" s="877"/>
      <c r="W75" s="878"/>
      <c r="X75" s="878"/>
      <c r="Y75" s="878"/>
      <c r="Z75" s="834"/>
      <c r="AA75" s="877">
        <v>55</v>
      </c>
      <c r="AB75" s="878"/>
      <c r="AC75" s="878"/>
      <c r="AD75" s="878"/>
      <c r="AE75" s="834"/>
      <c r="AF75" s="877"/>
      <c r="AG75" s="878"/>
      <c r="AH75" s="878"/>
      <c r="AI75" s="878"/>
      <c r="AJ75" s="834"/>
      <c r="AK75" s="877"/>
      <c r="AL75" s="878"/>
      <c r="AM75" s="878"/>
      <c r="AN75" s="878"/>
      <c r="AO75" s="834"/>
      <c r="AP75" s="830" t="s">
        <v>546</v>
      </c>
      <c r="AQ75" s="830"/>
      <c r="AR75" s="830"/>
      <c r="AS75" s="830"/>
      <c r="AT75" s="830"/>
      <c r="AU75" s="830" t="s">
        <v>546</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550</v>
      </c>
      <c r="C76" s="874"/>
      <c r="D76" s="874"/>
      <c r="E76" s="874"/>
      <c r="F76" s="874"/>
      <c r="G76" s="874"/>
      <c r="H76" s="874"/>
      <c r="I76" s="874"/>
      <c r="J76" s="874"/>
      <c r="K76" s="874"/>
      <c r="L76" s="874"/>
      <c r="M76" s="874"/>
      <c r="N76" s="874"/>
      <c r="O76" s="874"/>
      <c r="P76" s="875"/>
      <c r="Q76" s="879"/>
      <c r="R76" s="878"/>
      <c r="S76" s="878"/>
      <c r="T76" s="878"/>
      <c r="U76" s="834"/>
      <c r="V76" s="877"/>
      <c r="W76" s="878"/>
      <c r="X76" s="878"/>
      <c r="Y76" s="878"/>
      <c r="Z76" s="834"/>
      <c r="AA76" s="877">
        <v>2</v>
      </c>
      <c r="AB76" s="878"/>
      <c r="AC76" s="878"/>
      <c r="AD76" s="878"/>
      <c r="AE76" s="834"/>
      <c r="AF76" s="877"/>
      <c r="AG76" s="878"/>
      <c r="AH76" s="878"/>
      <c r="AI76" s="878"/>
      <c r="AJ76" s="834"/>
      <c r="AK76" s="877"/>
      <c r="AL76" s="878"/>
      <c r="AM76" s="878"/>
      <c r="AN76" s="878"/>
      <c r="AO76" s="834"/>
      <c r="AP76" s="830" t="s">
        <v>546</v>
      </c>
      <c r="AQ76" s="830"/>
      <c r="AR76" s="830"/>
      <c r="AS76" s="830"/>
      <c r="AT76" s="830"/>
      <c r="AU76" s="830" t="s">
        <v>546</v>
      </c>
      <c r="AV76" s="830"/>
      <c r="AW76" s="830"/>
      <c r="AX76" s="830"/>
      <c r="AY76" s="830"/>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551</v>
      </c>
      <c r="C77" s="874"/>
      <c r="D77" s="874"/>
      <c r="E77" s="874"/>
      <c r="F77" s="874"/>
      <c r="G77" s="874"/>
      <c r="H77" s="874"/>
      <c r="I77" s="874"/>
      <c r="J77" s="874"/>
      <c r="K77" s="874"/>
      <c r="L77" s="874"/>
      <c r="M77" s="874"/>
      <c r="N77" s="874"/>
      <c r="O77" s="874"/>
      <c r="P77" s="875"/>
      <c r="Q77" s="879"/>
      <c r="R77" s="878"/>
      <c r="S77" s="878"/>
      <c r="T77" s="878"/>
      <c r="U77" s="834"/>
      <c r="V77" s="877"/>
      <c r="W77" s="878"/>
      <c r="X77" s="878"/>
      <c r="Y77" s="878"/>
      <c r="Z77" s="834"/>
      <c r="AA77" s="877"/>
      <c r="AB77" s="878"/>
      <c r="AC77" s="878"/>
      <c r="AD77" s="878"/>
      <c r="AE77" s="834"/>
      <c r="AF77" s="877"/>
      <c r="AG77" s="878"/>
      <c r="AH77" s="878"/>
      <c r="AI77" s="878"/>
      <c r="AJ77" s="834"/>
      <c r="AK77" s="877"/>
      <c r="AL77" s="878"/>
      <c r="AM77" s="878"/>
      <c r="AN77" s="878"/>
      <c r="AO77" s="834"/>
      <c r="AP77" s="877"/>
      <c r="AQ77" s="878"/>
      <c r="AR77" s="878"/>
      <c r="AS77" s="878"/>
      <c r="AT77" s="834"/>
      <c r="AU77" s="877"/>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554</v>
      </c>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77">
        <v>2440</v>
      </c>
      <c r="AB78" s="878"/>
      <c r="AC78" s="878"/>
      <c r="AD78" s="878"/>
      <c r="AE78" s="834"/>
      <c r="AF78" s="830"/>
      <c r="AG78" s="830"/>
      <c r="AH78" s="830"/>
      <c r="AI78" s="830"/>
      <c r="AJ78" s="830"/>
      <c r="AK78" s="830"/>
      <c r="AL78" s="830"/>
      <c r="AM78" s="830"/>
      <c r="AN78" s="830"/>
      <c r="AO78" s="830"/>
      <c r="AP78" s="830" t="s">
        <v>546</v>
      </c>
      <c r="AQ78" s="830"/>
      <c r="AR78" s="830"/>
      <c r="AS78" s="830"/>
      <c r="AT78" s="830"/>
      <c r="AU78" s="830" t="s">
        <v>546</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558</v>
      </c>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77">
        <v>4</v>
      </c>
      <c r="AB79" s="878"/>
      <c r="AC79" s="878"/>
      <c r="AD79" s="878"/>
      <c r="AE79" s="834"/>
      <c r="AF79" s="830"/>
      <c r="AG79" s="830"/>
      <c r="AH79" s="830"/>
      <c r="AI79" s="830"/>
      <c r="AJ79" s="830"/>
      <c r="AK79" s="830"/>
      <c r="AL79" s="830"/>
      <c r="AM79" s="830"/>
      <c r="AN79" s="830"/>
      <c r="AO79" s="830"/>
      <c r="AP79" s="830" t="s">
        <v>546</v>
      </c>
      <c r="AQ79" s="830"/>
      <c r="AR79" s="830"/>
      <c r="AS79" s="830"/>
      <c r="AT79" s="830"/>
      <c r="AU79" s="830" t="s">
        <v>546</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552</v>
      </c>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77">
        <v>5</v>
      </c>
      <c r="AB80" s="878"/>
      <c r="AC80" s="878"/>
      <c r="AD80" s="878"/>
      <c r="AE80" s="834"/>
      <c r="AF80" s="830"/>
      <c r="AG80" s="830"/>
      <c r="AH80" s="830"/>
      <c r="AI80" s="830"/>
      <c r="AJ80" s="830"/>
      <c r="AK80" s="830"/>
      <c r="AL80" s="830"/>
      <c r="AM80" s="830"/>
      <c r="AN80" s="830"/>
      <c r="AO80" s="830"/>
      <c r="AP80" s="830" t="s">
        <v>546</v>
      </c>
      <c r="AQ80" s="830"/>
      <c r="AR80" s="830"/>
      <c r="AS80" s="830"/>
      <c r="AT80" s="830"/>
      <c r="AU80" s="830" t="s">
        <v>546</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553</v>
      </c>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77">
        <v>143</v>
      </c>
      <c r="AB81" s="878"/>
      <c r="AC81" s="878"/>
      <c r="AD81" s="878"/>
      <c r="AE81" s="834"/>
      <c r="AF81" s="830"/>
      <c r="AG81" s="830"/>
      <c r="AH81" s="830"/>
      <c r="AI81" s="830"/>
      <c r="AJ81" s="830"/>
      <c r="AK81" s="830"/>
      <c r="AL81" s="830"/>
      <c r="AM81" s="830"/>
      <c r="AN81" s="830"/>
      <c r="AO81" s="830"/>
      <c r="AP81" s="830" t="s">
        <v>546</v>
      </c>
      <c r="AQ81" s="830"/>
      <c r="AR81" s="830"/>
      <c r="AS81" s="830"/>
      <c r="AT81" s="830"/>
      <c r="AU81" s="830" t="s">
        <v>546</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v>695</v>
      </c>
      <c r="AQ88" s="844"/>
      <c r="AR88" s="844"/>
      <c r="AS88" s="844"/>
      <c r="AT88" s="844"/>
      <c r="AU88" s="844">
        <v>94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517734</v>
      </c>
      <c r="AB110" s="900"/>
      <c r="AC110" s="900"/>
      <c r="AD110" s="900"/>
      <c r="AE110" s="901"/>
      <c r="AF110" s="902">
        <v>562780</v>
      </c>
      <c r="AG110" s="900"/>
      <c r="AH110" s="900"/>
      <c r="AI110" s="900"/>
      <c r="AJ110" s="901"/>
      <c r="AK110" s="902">
        <v>561450</v>
      </c>
      <c r="AL110" s="900"/>
      <c r="AM110" s="900"/>
      <c r="AN110" s="900"/>
      <c r="AO110" s="901"/>
      <c r="AP110" s="903">
        <v>25.4</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5336874</v>
      </c>
      <c r="BR110" s="931"/>
      <c r="BS110" s="931"/>
      <c r="BT110" s="931"/>
      <c r="BU110" s="931"/>
      <c r="BV110" s="931">
        <v>5165021</v>
      </c>
      <c r="BW110" s="931"/>
      <c r="BX110" s="931"/>
      <c r="BY110" s="931"/>
      <c r="BZ110" s="931"/>
      <c r="CA110" s="931">
        <v>5073043</v>
      </c>
      <c r="CB110" s="931"/>
      <c r="CC110" s="931"/>
      <c r="CD110" s="931"/>
      <c r="CE110" s="931"/>
      <c r="CF110" s="944">
        <v>229.4</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159931</v>
      </c>
      <c r="BR111" s="926"/>
      <c r="BS111" s="926"/>
      <c r="BT111" s="926"/>
      <c r="BU111" s="926"/>
      <c r="BV111" s="926">
        <v>133718</v>
      </c>
      <c r="BW111" s="926"/>
      <c r="BX111" s="926"/>
      <c r="BY111" s="926"/>
      <c r="BZ111" s="926"/>
      <c r="CA111" s="926">
        <v>115264</v>
      </c>
      <c r="CB111" s="926"/>
      <c r="CC111" s="926"/>
      <c r="CD111" s="926"/>
      <c r="CE111" s="926"/>
      <c r="CF111" s="920">
        <v>5.2</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1179509</v>
      </c>
      <c r="BR112" s="926"/>
      <c r="BS112" s="926"/>
      <c r="BT112" s="926"/>
      <c r="BU112" s="926"/>
      <c r="BV112" s="926">
        <v>872690</v>
      </c>
      <c r="BW112" s="926"/>
      <c r="BX112" s="926"/>
      <c r="BY112" s="926"/>
      <c r="BZ112" s="926"/>
      <c r="CA112" s="926">
        <v>873722</v>
      </c>
      <c r="CB112" s="926"/>
      <c r="CC112" s="926"/>
      <c r="CD112" s="926"/>
      <c r="CE112" s="926"/>
      <c r="CF112" s="920">
        <v>39.5</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135389</v>
      </c>
      <c r="AB113" s="938"/>
      <c r="AC113" s="938"/>
      <c r="AD113" s="938"/>
      <c r="AE113" s="939"/>
      <c r="AF113" s="940">
        <v>138064</v>
      </c>
      <c r="AG113" s="938"/>
      <c r="AH113" s="938"/>
      <c r="AI113" s="938"/>
      <c r="AJ113" s="939"/>
      <c r="AK113" s="940">
        <v>109135</v>
      </c>
      <c r="AL113" s="938"/>
      <c r="AM113" s="938"/>
      <c r="AN113" s="938"/>
      <c r="AO113" s="939"/>
      <c r="AP113" s="941">
        <v>4.9000000000000004</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74859</v>
      </c>
      <c r="BR113" s="926"/>
      <c r="BS113" s="926"/>
      <c r="BT113" s="926"/>
      <c r="BU113" s="926"/>
      <c r="BV113" s="926">
        <v>96123</v>
      </c>
      <c r="BW113" s="926"/>
      <c r="BX113" s="926"/>
      <c r="BY113" s="926"/>
      <c r="BZ113" s="926"/>
      <c r="CA113" s="926">
        <v>93243</v>
      </c>
      <c r="CB113" s="926"/>
      <c r="CC113" s="926"/>
      <c r="CD113" s="926"/>
      <c r="CE113" s="926"/>
      <c r="CF113" s="920">
        <v>4.2</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13189</v>
      </c>
      <c r="AB114" s="959"/>
      <c r="AC114" s="959"/>
      <c r="AD114" s="959"/>
      <c r="AE114" s="960"/>
      <c r="AF114" s="961">
        <v>10863</v>
      </c>
      <c r="AG114" s="959"/>
      <c r="AH114" s="959"/>
      <c r="AI114" s="959"/>
      <c r="AJ114" s="960"/>
      <c r="AK114" s="961">
        <v>11262</v>
      </c>
      <c r="AL114" s="959"/>
      <c r="AM114" s="959"/>
      <c r="AN114" s="959"/>
      <c r="AO114" s="960"/>
      <c r="AP114" s="962">
        <v>0.5</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643375</v>
      </c>
      <c r="BR114" s="926"/>
      <c r="BS114" s="926"/>
      <c r="BT114" s="926"/>
      <c r="BU114" s="926"/>
      <c r="BV114" s="926">
        <v>667966</v>
      </c>
      <c r="BW114" s="926"/>
      <c r="BX114" s="926"/>
      <c r="BY114" s="926"/>
      <c r="BZ114" s="926"/>
      <c r="CA114" s="926">
        <v>644345</v>
      </c>
      <c r="CB114" s="926"/>
      <c r="CC114" s="926"/>
      <c r="CD114" s="926"/>
      <c r="CE114" s="926"/>
      <c r="CF114" s="920">
        <v>29.1</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19991</v>
      </c>
      <c r="AB115" s="938"/>
      <c r="AC115" s="938"/>
      <c r="AD115" s="938"/>
      <c r="AE115" s="939"/>
      <c r="AF115" s="940">
        <v>19991</v>
      </c>
      <c r="AG115" s="938"/>
      <c r="AH115" s="938"/>
      <c r="AI115" s="938"/>
      <c r="AJ115" s="939"/>
      <c r="AK115" s="940">
        <v>19991</v>
      </c>
      <c r="AL115" s="938"/>
      <c r="AM115" s="938"/>
      <c r="AN115" s="938"/>
      <c r="AO115" s="939"/>
      <c r="AP115" s="941">
        <v>0.9</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686303</v>
      </c>
      <c r="AB117" s="979"/>
      <c r="AC117" s="979"/>
      <c r="AD117" s="979"/>
      <c r="AE117" s="980"/>
      <c r="AF117" s="981">
        <v>731698</v>
      </c>
      <c r="AG117" s="979"/>
      <c r="AH117" s="979"/>
      <c r="AI117" s="979"/>
      <c r="AJ117" s="980"/>
      <c r="AK117" s="981">
        <v>701838</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7394548</v>
      </c>
      <c r="BR119" s="1000"/>
      <c r="BS119" s="1000"/>
      <c r="BT119" s="1000"/>
      <c r="BU119" s="1000"/>
      <c r="BV119" s="1000">
        <v>6935518</v>
      </c>
      <c r="BW119" s="1000"/>
      <c r="BX119" s="1000"/>
      <c r="BY119" s="1000"/>
      <c r="BZ119" s="1000"/>
      <c r="CA119" s="1000">
        <v>6799617</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159931</v>
      </c>
      <c r="DH119" s="986"/>
      <c r="DI119" s="986"/>
      <c r="DJ119" s="986"/>
      <c r="DK119" s="987"/>
      <c r="DL119" s="985">
        <v>133718</v>
      </c>
      <c r="DM119" s="986"/>
      <c r="DN119" s="986"/>
      <c r="DO119" s="986"/>
      <c r="DP119" s="987"/>
      <c r="DQ119" s="985">
        <v>115264</v>
      </c>
      <c r="DR119" s="986"/>
      <c r="DS119" s="986"/>
      <c r="DT119" s="986"/>
      <c r="DU119" s="987"/>
      <c r="DV119" s="988">
        <v>5.2</v>
      </c>
      <c r="DW119" s="989"/>
      <c r="DX119" s="989"/>
      <c r="DY119" s="989"/>
      <c r="DZ119" s="990"/>
    </row>
    <row r="120" spans="1:130" s="230" customFormat="1" ht="26.25" customHeight="1" x14ac:dyDescent="0.15">
      <c r="A120" s="1058"/>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1736710</v>
      </c>
      <c r="BR120" s="931"/>
      <c r="BS120" s="931"/>
      <c r="BT120" s="931"/>
      <c r="BU120" s="931"/>
      <c r="BV120" s="931">
        <v>1687768</v>
      </c>
      <c r="BW120" s="931"/>
      <c r="BX120" s="931"/>
      <c r="BY120" s="931"/>
      <c r="BZ120" s="931"/>
      <c r="CA120" s="931">
        <v>1706078</v>
      </c>
      <c r="CB120" s="931"/>
      <c r="CC120" s="931"/>
      <c r="CD120" s="931"/>
      <c r="CE120" s="931"/>
      <c r="CF120" s="944">
        <v>77.2</v>
      </c>
      <c r="CG120" s="945"/>
      <c r="CH120" s="945"/>
      <c r="CI120" s="945"/>
      <c r="CJ120" s="945"/>
      <c r="CK120" s="1006" t="s">
        <v>444</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554380</v>
      </c>
      <c r="DH120" s="931"/>
      <c r="DI120" s="931"/>
      <c r="DJ120" s="931"/>
      <c r="DK120" s="931"/>
      <c r="DL120" s="931">
        <v>410163</v>
      </c>
      <c r="DM120" s="931"/>
      <c r="DN120" s="931"/>
      <c r="DO120" s="931"/>
      <c r="DP120" s="931"/>
      <c r="DQ120" s="931">
        <v>526010</v>
      </c>
      <c r="DR120" s="931"/>
      <c r="DS120" s="931"/>
      <c r="DT120" s="931"/>
      <c r="DU120" s="931"/>
      <c r="DV120" s="932">
        <v>23.8</v>
      </c>
      <c r="DW120" s="932"/>
      <c r="DX120" s="932"/>
      <c r="DY120" s="932"/>
      <c r="DZ120" s="933"/>
    </row>
    <row r="121" spans="1:130" s="230" customFormat="1" ht="26.25" customHeight="1" x14ac:dyDescent="0.15">
      <c r="A121" s="1058"/>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188921</v>
      </c>
      <c r="BR121" s="926"/>
      <c r="BS121" s="926"/>
      <c r="BT121" s="926"/>
      <c r="BU121" s="926"/>
      <c r="BV121" s="926">
        <v>162634</v>
      </c>
      <c r="BW121" s="926"/>
      <c r="BX121" s="926"/>
      <c r="BY121" s="926"/>
      <c r="BZ121" s="926"/>
      <c r="CA121" s="926">
        <v>148498</v>
      </c>
      <c r="CB121" s="926"/>
      <c r="CC121" s="926"/>
      <c r="CD121" s="926"/>
      <c r="CE121" s="926"/>
      <c r="CF121" s="920">
        <v>6.7</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625129</v>
      </c>
      <c r="DH121" s="926"/>
      <c r="DI121" s="926"/>
      <c r="DJ121" s="926"/>
      <c r="DK121" s="926"/>
      <c r="DL121" s="926">
        <v>462527</v>
      </c>
      <c r="DM121" s="926"/>
      <c r="DN121" s="926"/>
      <c r="DO121" s="926"/>
      <c r="DP121" s="926"/>
      <c r="DQ121" s="926">
        <v>347712</v>
      </c>
      <c r="DR121" s="926"/>
      <c r="DS121" s="926"/>
      <c r="DT121" s="926"/>
      <c r="DU121" s="926"/>
      <c r="DV121" s="927">
        <v>15.7</v>
      </c>
      <c r="DW121" s="927"/>
      <c r="DX121" s="927"/>
      <c r="DY121" s="927"/>
      <c r="DZ121" s="928"/>
    </row>
    <row r="122" spans="1:130" s="230" customFormat="1" ht="26.25" customHeight="1" x14ac:dyDescent="0.15">
      <c r="A122" s="1058"/>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4158315</v>
      </c>
      <c r="BR122" s="1000"/>
      <c r="BS122" s="1000"/>
      <c r="BT122" s="1000"/>
      <c r="BU122" s="1000"/>
      <c r="BV122" s="1000">
        <v>3968643</v>
      </c>
      <c r="BW122" s="1000"/>
      <c r="BX122" s="1000"/>
      <c r="BY122" s="1000"/>
      <c r="BZ122" s="1000"/>
      <c r="CA122" s="1000">
        <v>4059529</v>
      </c>
      <c r="CB122" s="1000"/>
      <c r="CC122" s="1000"/>
      <c r="CD122" s="1000"/>
      <c r="CE122" s="1000"/>
      <c r="CF122" s="1017">
        <v>183.6</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8"/>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4">
        <v>6083946</v>
      </c>
      <c r="BR123" s="1031"/>
      <c r="BS123" s="1031"/>
      <c r="BT123" s="1031"/>
      <c r="BU123" s="1031"/>
      <c r="BV123" s="1031">
        <v>5819045</v>
      </c>
      <c r="BW123" s="1031"/>
      <c r="BX123" s="1031"/>
      <c r="BY123" s="1031"/>
      <c r="BZ123" s="1031"/>
      <c r="CA123" s="1031">
        <v>5914105</v>
      </c>
      <c r="CB123" s="1031"/>
      <c r="CC123" s="1031"/>
      <c r="CD123" s="1031"/>
      <c r="CE123" s="1031"/>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8"/>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449</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57.8</v>
      </c>
      <c r="BR124" s="1027"/>
      <c r="BS124" s="1027"/>
      <c r="BT124" s="1027"/>
      <c r="BU124" s="1027"/>
      <c r="BV124" s="1027">
        <v>50.6</v>
      </c>
      <c r="BW124" s="1027"/>
      <c r="BX124" s="1027"/>
      <c r="BY124" s="1027"/>
      <c r="BZ124" s="1027"/>
      <c r="CA124" s="1027">
        <v>40</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8"/>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19991</v>
      </c>
      <c r="AB126" s="959"/>
      <c r="AC126" s="959"/>
      <c r="AD126" s="959"/>
      <c r="AE126" s="960"/>
      <c r="AF126" s="961">
        <v>19991</v>
      </c>
      <c r="AG126" s="959"/>
      <c r="AH126" s="959"/>
      <c r="AI126" s="959"/>
      <c r="AJ126" s="960"/>
      <c r="AK126" s="961">
        <v>19991</v>
      </c>
      <c r="AL126" s="959"/>
      <c r="AM126" s="959"/>
      <c r="AN126" s="959"/>
      <c r="AO126" s="960"/>
      <c r="AP126" s="962">
        <v>0.9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455</v>
      </c>
      <c r="AY127" s="1033"/>
      <c r="AZ127" s="1033"/>
      <c r="BA127" s="1033"/>
      <c r="BB127" s="1033"/>
      <c r="BC127" s="1033"/>
      <c r="BD127" s="1033"/>
      <c r="BE127" s="1034"/>
      <c r="BF127" s="1035" t="s">
        <v>456</v>
      </c>
      <c r="BG127" s="1033"/>
      <c r="BH127" s="1033"/>
      <c r="BI127" s="1033"/>
      <c r="BJ127" s="1033"/>
      <c r="BK127" s="1033"/>
      <c r="BL127" s="1034"/>
      <c r="BM127" s="1035" t="s">
        <v>457</v>
      </c>
      <c r="BN127" s="1033"/>
      <c r="BO127" s="1033"/>
      <c r="BP127" s="1033"/>
      <c r="BQ127" s="1033"/>
      <c r="BR127" s="1033"/>
      <c r="BS127" s="1034"/>
      <c r="BT127" s="1035" t="s">
        <v>458</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460</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461</v>
      </c>
      <c r="X128" s="1044"/>
      <c r="Y128" s="1044"/>
      <c r="Z128" s="1045"/>
      <c r="AA128" s="1046">
        <v>26636</v>
      </c>
      <c r="AB128" s="1047"/>
      <c r="AC128" s="1047"/>
      <c r="AD128" s="1047"/>
      <c r="AE128" s="1048"/>
      <c r="AF128" s="1049">
        <v>24462</v>
      </c>
      <c r="AG128" s="1047"/>
      <c r="AH128" s="1047"/>
      <c r="AI128" s="1047"/>
      <c r="AJ128" s="1048"/>
      <c r="AK128" s="1049">
        <v>26084</v>
      </c>
      <c r="AL128" s="1047"/>
      <c r="AM128" s="1047"/>
      <c r="AN128" s="1047"/>
      <c r="AO128" s="1048"/>
      <c r="AP128" s="1050"/>
      <c r="AQ128" s="1051"/>
      <c r="AR128" s="1051"/>
      <c r="AS128" s="1051"/>
      <c r="AT128" s="1052"/>
      <c r="AU128" s="232"/>
      <c r="AV128" s="232"/>
      <c r="AW128" s="232"/>
      <c r="AX128" s="896" t="s">
        <v>462</v>
      </c>
      <c r="AY128" s="897"/>
      <c r="AZ128" s="897"/>
      <c r="BA128" s="897"/>
      <c r="BB128" s="897"/>
      <c r="BC128" s="897"/>
      <c r="BD128" s="897"/>
      <c r="BE128" s="898"/>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463</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2716196</v>
      </c>
      <c r="AB129" s="959"/>
      <c r="AC129" s="959"/>
      <c r="AD129" s="959"/>
      <c r="AE129" s="960"/>
      <c r="AF129" s="961">
        <v>2670608</v>
      </c>
      <c r="AG129" s="959"/>
      <c r="AH129" s="959"/>
      <c r="AI129" s="959"/>
      <c r="AJ129" s="960"/>
      <c r="AK129" s="961">
        <v>2646362</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449884</v>
      </c>
      <c r="AB130" s="959"/>
      <c r="AC130" s="959"/>
      <c r="AD130" s="959"/>
      <c r="AE130" s="960"/>
      <c r="AF130" s="961">
        <v>465141</v>
      </c>
      <c r="AG130" s="959"/>
      <c r="AH130" s="959"/>
      <c r="AI130" s="959"/>
      <c r="AJ130" s="960"/>
      <c r="AK130" s="961">
        <v>435380</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10.3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2266312</v>
      </c>
      <c r="AB131" s="986"/>
      <c r="AC131" s="986"/>
      <c r="AD131" s="986"/>
      <c r="AE131" s="987"/>
      <c r="AF131" s="985">
        <v>2205467</v>
      </c>
      <c r="AG131" s="986"/>
      <c r="AH131" s="986"/>
      <c r="AI131" s="986"/>
      <c r="AJ131" s="987"/>
      <c r="AK131" s="985">
        <v>2210982</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7"/>
      <c r="BF131" s="1084">
        <v>40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9.2565807360000001</v>
      </c>
      <c r="AB132" s="1097"/>
      <c r="AC132" s="1097"/>
      <c r="AD132" s="1097"/>
      <c r="AE132" s="1098"/>
      <c r="AF132" s="1099">
        <v>10.977040239999999</v>
      </c>
      <c r="AG132" s="1097"/>
      <c r="AH132" s="1097"/>
      <c r="AI132" s="1097"/>
      <c r="AJ132" s="1098"/>
      <c r="AK132" s="1099">
        <v>10.87182076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6.6</v>
      </c>
      <c r="AB133" s="1080"/>
      <c r="AC133" s="1080"/>
      <c r="AD133" s="1080"/>
      <c r="AE133" s="1081"/>
      <c r="AF133" s="1079">
        <v>8.6999999999999993</v>
      </c>
      <c r="AG133" s="1080"/>
      <c r="AH133" s="1080"/>
      <c r="AI133" s="1080"/>
      <c r="AJ133" s="1081"/>
      <c r="AK133" s="1079">
        <v>10.3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cXMyEWrb70eFUSK9nMThR4+QpEdufRg66J0j4uotu7yWaVNCp6fXdZLOs6gkp8Sa/J4PiQ8/ty61vfiSf5w8Q==" saltValue="2v60newfnKncPzmzvtjQ0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05"/>
  <sheetViews>
    <sheetView showGridLines="0" view="pageBreakPreview" topLeftCell="A33" zoomScale="85" zoomScaleNormal="85" zoomScaleSheetLayoutView="85" workbookViewId="0">
      <selection activeCell="AT71" sqref="AT7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L2AQrR4Q0nUQp00Thqw1bwmooVrmgU3B3JEuX9t7PiPf6Bc7hzTg8n0cxGDjNpPhfqE5iuaChQfbAgvSqJ7pw==" saltValue="c9/uK8hRWKygo49zigTs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89"/>
  <sheetViews>
    <sheetView showGridLines="0" topLeftCell="BC47"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4JZtu0U4Md3uMCDeGOwq8Qn/Cmte1mDjc2vtFNBdfTOURhCzgT9AMg/+GnMEuB9tPdLV1eQbCJaDk2U2sAuXQ==" saltValue="B6feTyje0kGi9wchoH4R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Z73"/>
  <sheetViews>
    <sheetView showGridLines="0" view="pageBreakPreview" topLeftCell="A22"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823855</v>
      </c>
      <c r="AP9" s="281">
        <v>205912</v>
      </c>
      <c r="AQ9" s="282">
        <v>273733</v>
      </c>
      <c r="AR9" s="283">
        <v>-24.8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169358</v>
      </c>
      <c r="AP10" s="284">
        <v>42329</v>
      </c>
      <c r="AQ10" s="285">
        <v>30345</v>
      </c>
      <c r="AR10" s="286">
        <v>39.5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1789</v>
      </c>
      <c r="AP11" s="284">
        <v>447</v>
      </c>
      <c r="AQ11" s="285">
        <v>4149</v>
      </c>
      <c r="AR11" s="286">
        <v>-89.2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19639</v>
      </c>
      <c r="AP13" s="284">
        <v>4909</v>
      </c>
      <c r="AQ13" s="285">
        <v>9494</v>
      </c>
      <c r="AR13" s="286">
        <v>-48.3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8699</v>
      </c>
      <c r="AP14" s="284">
        <v>2174</v>
      </c>
      <c r="AQ14" s="285">
        <v>5033</v>
      </c>
      <c r="AR14" s="286">
        <v>-56.8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-60318</v>
      </c>
      <c r="AP15" s="284">
        <v>-15076</v>
      </c>
      <c r="AQ15" s="285">
        <v>-17000</v>
      </c>
      <c r="AR15" s="286">
        <v>-11.3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963022</v>
      </c>
      <c r="AP16" s="284">
        <v>240695</v>
      </c>
      <c r="AQ16" s="285">
        <v>305754</v>
      </c>
      <c r="AR16" s="286">
        <v>-21.3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20</v>
      </c>
      <c r="AP21" s="298">
        <v>26.54</v>
      </c>
      <c r="AQ21" s="299">
        <v>-6.54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94.5</v>
      </c>
      <c r="AP22" s="303">
        <v>93.9</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561450</v>
      </c>
      <c r="AP32" s="312">
        <v>140327</v>
      </c>
      <c r="AQ32" s="313">
        <v>170830</v>
      </c>
      <c r="AR32" s="314">
        <v>-17.899999999999999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109135</v>
      </c>
      <c r="AP35" s="312">
        <v>27277</v>
      </c>
      <c r="AQ35" s="313">
        <v>32606</v>
      </c>
      <c r="AR35" s="314">
        <v>-16.3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11262</v>
      </c>
      <c r="AP36" s="312">
        <v>2815</v>
      </c>
      <c r="AQ36" s="313">
        <v>4875</v>
      </c>
      <c r="AR36" s="314">
        <v>-42.3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19991</v>
      </c>
      <c r="AP37" s="312">
        <v>4997</v>
      </c>
      <c r="AQ37" s="313">
        <v>993</v>
      </c>
      <c r="AR37" s="314">
        <v>403.2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50</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-26084</v>
      </c>
      <c r="AP39" s="312">
        <v>-6519</v>
      </c>
      <c r="AQ39" s="313">
        <v>-6626</v>
      </c>
      <c r="AR39" s="314">
        <v>-1.6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-435380</v>
      </c>
      <c r="AP40" s="312">
        <v>-108818</v>
      </c>
      <c r="AQ40" s="313">
        <v>-145454</v>
      </c>
      <c r="AR40" s="314">
        <v>-25.2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240374</v>
      </c>
      <c r="AP41" s="312">
        <v>60078</v>
      </c>
      <c r="AQ41" s="313">
        <v>57274</v>
      </c>
      <c r="AR41" s="314">
        <v>4.9000000000000004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541719</v>
      </c>
      <c r="AN51" s="334">
        <v>124219</v>
      </c>
      <c r="AO51" s="335">
        <v>54.7</v>
      </c>
      <c r="AP51" s="336">
        <v>316937</v>
      </c>
      <c r="AQ51" s="337">
        <v>9.4</v>
      </c>
      <c r="AR51" s="338">
        <v>45.3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405322</v>
      </c>
      <c r="AN52" s="342">
        <v>92942</v>
      </c>
      <c r="AO52" s="343">
        <v>87.7</v>
      </c>
      <c r="AP52" s="344">
        <v>199150</v>
      </c>
      <c r="AQ52" s="345">
        <v>27.5</v>
      </c>
      <c r="AR52" s="346">
        <v>60.2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1823246</v>
      </c>
      <c r="AN53" s="334">
        <v>426391</v>
      </c>
      <c r="AO53" s="335">
        <v>243.3</v>
      </c>
      <c r="AP53" s="336">
        <v>332350</v>
      </c>
      <c r="AQ53" s="337">
        <v>4.9000000000000004</v>
      </c>
      <c r="AR53" s="338">
        <v>238.4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1735973</v>
      </c>
      <c r="AN54" s="342">
        <v>405981</v>
      </c>
      <c r="AO54" s="343">
        <v>336.8</v>
      </c>
      <c r="AP54" s="344">
        <v>200453</v>
      </c>
      <c r="AQ54" s="345">
        <v>0.7</v>
      </c>
      <c r="AR54" s="346">
        <v>336.1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506936</v>
      </c>
      <c r="AN55" s="334">
        <v>121860</v>
      </c>
      <c r="AO55" s="335">
        <v>-71.400000000000006</v>
      </c>
      <c r="AP55" s="336">
        <v>362690</v>
      </c>
      <c r="AQ55" s="337">
        <v>9.1</v>
      </c>
      <c r="AR55" s="338">
        <v>-80.5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343489</v>
      </c>
      <c r="AN56" s="342">
        <v>82569</v>
      </c>
      <c r="AO56" s="343">
        <v>-79.7</v>
      </c>
      <c r="AP56" s="344">
        <v>172580</v>
      </c>
      <c r="AQ56" s="345">
        <v>-13.9</v>
      </c>
      <c r="AR56" s="346">
        <v>-65.8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333781</v>
      </c>
      <c r="AN57" s="334">
        <v>81990</v>
      </c>
      <c r="AO57" s="335">
        <v>-32.700000000000003</v>
      </c>
      <c r="AP57" s="336">
        <v>296093</v>
      </c>
      <c r="AQ57" s="337">
        <v>-18.399999999999999</v>
      </c>
      <c r="AR57" s="338">
        <v>-14.3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240522</v>
      </c>
      <c r="AN58" s="342">
        <v>59082</v>
      </c>
      <c r="AO58" s="343">
        <v>-28.4</v>
      </c>
      <c r="AP58" s="344">
        <v>140545</v>
      </c>
      <c r="AQ58" s="345">
        <v>-18.600000000000001</v>
      </c>
      <c r="AR58" s="346">
        <v>-9.8000000000000007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382171</v>
      </c>
      <c r="AN59" s="334">
        <v>95519</v>
      </c>
      <c r="AO59" s="335">
        <v>16.5</v>
      </c>
      <c r="AP59" s="336">
        <v>308655</v>
      </c>
      <c r="AQ59" s="337">
        <v>4.2</v>
      </c>
      <c r="AR59" s="338">
        <v>12.3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299740</v>
      </c>
      <c r="AN60" s="342">
        <v>74916</v>
      </c>
      <c r="AO60" s="343">
        <v>26.8</v>
      </c>
      <c r="AP60" s="344">
        <v>169887</v>
      </c>
      <c r="AQ60" s="345">
        <v>20.9</v>
      </c>
      <c r="AR60" s="346">
        <v>5.9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717571</v>
      </c>
      <c r="AN61" s="349">
        <v>169996</v>
      </c>
      <c r="AO61" s="350">
        <v>42.1</v>
      </c>
      <c r="AP61" s="351">
        <v>323345</v>
      </c>
      <c r="AQ61" s="352">
        <v>1.8</v>
      </c>
      <c r="AR61" s="338">
        <v>40.299999999999997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605009</v>
      </c>
      <c r="AN62" s="342">
        <v>143098</v>
      </c>
      <c r="AO62" s="343">
        <v>68.599999999999994</v>
      </c>
      <c r="AP62" s="344">
        <v>176523</v>
      </c>
      <c r="AQ62" s="345">
        <v>3.3</v>
      </c>
      <c r="AR62" s="346">
        <v>65.3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pQX0xh5gZc7tk/aU0m/0LVKyEUqQO+yw8vT33GwTCnpHk1nfMHOFtc9exDFXqQQeV0+Q4OEuyQcVrirZ6/0g==" saltValue="YDNCXDbYqBtE9Noni7n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topLeftCell="A85" zoomScale="85" zoomScaleNormal="85" zoomScaleSheetLayoutView="55" workbookViewId="0">
      <selection activeCell="AC26" sqref="AC2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lWttf1rpyrb5+3mRSd+t/ht22sQV/nF0v9woY9HVJNL93aIFCOEoMWqt4qnZqqFsWMrWKZHlpjtalTVdax5z9g==" saltValue="ax+5PM7ZNg1QIzlOUQCq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16"/>
  <sheetViews>
    <sheetView showGridLines="0" topLeftCell="A88"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ZKYs2ZSkIwwYimA5jRnUQZ9GWygkcwi/WC2uFgkBhMZLRoq4LnL1pQIGRIdevRLQgvEnRvj4xKmOi2eHHavgtQ==" saltValue="QS2kU5DffPthoHGL/LcR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0000"/>
    <pageSetUpPr fitToPage="1"/>
  </sheetPr>
  <dimension ref="B1:J50"/>
  <sheetViews>
    <sheetView showGridLines="0" topLeftCell="F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33.380000000000003</v>
      </c>
      <c r="G47" s="12">
        <v>30.24</v>
      </c>
      <c r="H47" s="12">
        <v>33.4</v>
      </c>
      <c r="I47" s="12">
        <v>33.82</v>
      </c>
      <c r="J47" s="13">
        <v>35</v>
      </c>
    </row>
    <row r="48" spans="2:10" ht="57.75" customHeight="1" x14ac:dyDescent="0.15">
      <c r="B48" s="14"/>
      <c r="C48" s="1141" t="s">
        <v>4</v>
      </c>
      <c r="D48" s="1141"/>
      <c r="E48" s="1142"/>
      <c r="F48" s="15">
        <v>2.86</v>
      </c>
      <c r="G48" s="16">
        <v>3.71</v>
      </c>
      <c r="H48" s="16">
        <v>2.82</v>
      </c>
      <c r="I48" s="16">
        <v>3.39</v>
      </c>
      <c r="J48" s="17">
        <v>2.4300000000000002</v>
      </c>
    </row>
    <row r="49" spans="2:10" ht="57.75" customHeight="1" thickBot="1" x14ac:dyDescent="0.2">
      <c r="B49" s="18"/>
      <c r="C49" s="1143" t="s">
        <v>5</v>
      </c>
      <c r="D49" s="1143"/>
      <c r="E49" s="1144"/>
      <c r="F49" s="19" t="s">
        <v>529</v>
      </c>
      <c r="G49" s="20" t="s">
        <v>530</v>
      </c>
      <c r="H49" s="20">
        <v>2.0699999999999998</v>
      </c>
      <c r="I49" s="20" t="s">
        <v>531</v>
      </c>
      <c r="J49" s="21" t="s">
        <v>532</v>
      </c>
    </row>
    <row r="50" spans="2:10" x14ac:dyDescent="0.15"/>
  </sheetData>
  <sheetProtection algorithmName="SHA-512" hashValue="fbb8Rh3IVU9hPabC8jZEZp8AZtCYjQgIDDS3zDBzJPNFS9+LtmnFy3ORmXGg2zjWyifW3fkSJoD9XS+9BEfZ1w==" saltValue="20t3vhHIQEoeZWHaR2p2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topLeftCell="E7" zoomScaleSheetLayoutView="100" workbookViewId="0">
      <selection activeCell="J35" sqref="J3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533</v>
      </c>
      <c r="D34" s="1151"/>
      <c r="E34" s="1152"/>
      <c r="F34" s="32">
        <v>3.45</v>
      </c>
      <c r="G34" s="33">
        <v>2.57</v>
      </c>
      <c r="H34" s="33">
        <v>2.4300000000000002</v>
      </c>
      <c r="I34" s="33">
        <v>3.35</v>
      </c>
      <c r="J34" s="34">
        <v>5.0199999999999996</v>
      </c>
      <c r="K34" s="22"/>
      <c r="L34" s="22"/>
      <c r="M34" s="22"/>
      <c r="N34" s="22"/>
      <c r="O34" s="22"/>
      <c r="P34" s="22"/>
    </row>
    <row r="35" spans="1:16" ht="39" customHeight="1" x14ac:dyDescent="0.15">
      <c r="A35" s="22"/>
      <c r="B35" s="35"/>
      <c r="C35" s="1145" t="s">
        <v>534</v>
      </c>
      <c r="D35" s="1146"/>
      <c r="E35" s="1147"/>
      <c r="F35" s="36">
        <v>2.85</v>
      </c>
      <c r="G35" s="37">
        <v>3.7</v>
      </c>
      <c r="H35" s="37">
        <v>2.82</v>
      </c>
      <c r="I35" s="37">
        <v>3.38</v>
      </c>
      <c r="J35" s="38">
        <v>2.42</v>
      </c>
      <c r="K35" s="22"/>
      <c r="L35" s="22"/>
      <c r="M35" s="22"/>
      <c r="N35" s="22"/>
      <c r="O35" s="22"/>
      <c r="P35" s="22"/>
    </row>
    <row r="36" spans="1:16" ht="39" customHeight="1" x14ac:dyDescent="0.15">
      <c r="A36" s="22"/>
      <c r="B36" s="35"/>
      <c r="C36" s="1145" t="s">
        <v>535</v>
      </c>
      <c r="D36" s="1146"/>
      <c r="E36" s="1147"/>
      <c r="F36" s="36">
        <v>0.05</v>
      </c>
      <c r="G36" s="37">
        <v>0.48</v>
      </c>
      <c r="H36" s="37">
        <v>0.99</v>
      </c>
      <c r="I36" s="37">
        <v>1.3</v>
      </c>
      <c r="J36" s="38">
        <v>2.16</v>
      </c>
      <c r="K36" s="22"/>
      <c r="L36" s="22"/>
      <c r="M36" s="22"/>
      <c r="N36" s="22"/>
      <c r="O36" s="22"/>
      <c r="P36" s="22"/>
    </row>
    <row r="37" spans="1:16" ht="39" customHeight="1" x14ac:dyDescent="0.15">
      <c r="A37" s="22"/>
      <c r="B37" s="35"/>
      <c r="C37" s="1145" t="s">
        <v>536</v>
      </c>
      <c r="D37" s="1146"/>
      <c r="E37" s="1147"/>
      <c r="F37" s="36">
        <v>0.3</v>
      </c>
      <c r="G37" s="37">
        <v>0.36</v>
      </c>
      <c r="H37" s="37">
        <v>0.17</v>
      </c>
      <c r="I37" s="37">
        <v>0.21</v>
      </c>
      <c r="J37" s="38">
        <v>0.42</v>
      </c>
      <c r="K37" s="22"/>
      <c r="L37" s="22"/>
      <c r="M37" s="22"/>
      <c r="N37" s="22"/>
      <c r="O37" s="22"/>
      <c r="P37" s="22"/>
    </row>
    <row r="38" spans="1:16" ht="39" customHeight="1" x14ac:dyDescent="0.15">
      <c r="A38" s="22"/>
      <c r="B38" s="35"/>
      <c r="C38" s="1145" t="s">
        <v>537</v>
      </c>
      <c r="D38" s="1146"/>
      <c r="E38" s="1147"/>
      <c r="F38" s="36">
        <v>0</v>
      </c>
      <c r="G38" s="37">
        <v>0</v>
      </c>
      <c r="H38" s="37">
        <v>0</v>
      </c>
      <c r="I38" s="37">
        <v>0</v>
      </c>
      <c r="J38" s="38">
        <v>0</v>
      </c>
      <c r="K38" s="22"/>
      <c r="L38" s="22"/>
      <c r="M38" s="22"/>
      <c r="N38" s="22"/>
      <c r="O38" s="22"/>
      <c r="P38" s="22"/>
    </row>
    <row r="39" spans="1:16" ht="39" customHeight="1" x14ac:dyDescent="0.15">
      <c r="A39" s="22"/>
      <c r="B39" s="35"/>
      <c r="C39" s="1145" t="s">
        <v>538</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RnlFWnAs5XSqiY993CMsnk5Q6e6rnlcSNaHvTuYS0Id98KPV8nNUCabtZCmimMrFuoLLLFFH1srfuupPha1mA==" saltValue="DZhLfup93ITHPorqfqg1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4"/>
  <sheetViews>
    <sheetView showGridLines="0" topLeftCell="E16" zoomScale="85" zoomScaleNormal="85" zoomScaleSheetLayoutView="55" workbookViewId="0">
      <selection activeCell="K61" sqref="K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431</v>
      </c>
      <c r="L45" s="60">
        <v>444</v>
      </c>
      <c r="M45" s="60">
        <v>518</v>
      </c>
      <c r="N45" s="60">
        <v>563</v>
      </c>
      <c r="O45" s="61">
        <v>561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151</v>
      </c>
      <c r="L48" s="64">
        <v>142</v>
      </c>
      <c r="M48" s="64">
        <v>135</v>
      </c>
      <c r="N48" s="64">
        <v>138</v>
      </c>
      <c r="O48" s="65">
        <v>109</v>
      </c>
      <c r="P48" s="48"/>
      <c r="Q48" s="48"/>
      <c r="R48" s="48"/>
      <c r="S48" s="48"/>
      <c r="T48" s="48"/>
      <c r="U48" s="48"/>
    </row>
    <row r="49" spans="1:21" ht="30.75" customHeight="1" x14ac:dyDescent="0.15">
      <c r="A49" s="48"/>
      <c r="B49" s="1155"/>
      <c r="C49" s="1156"/>
      <c r="D49" s="62"/>
      <c r="E49" s="1161" t="s">
        <v>14</v>
      </c>
      <c r="F49" s="1161"/>
      <c r="G49" s="1161"/>
      <c r="H49" s="1161"/>
      <c r="I49" s="1161"/>
      <c r="J49" s="1162"/>
      <c r="K49" s="63">
        <v>13</v>
      </c>
      <c r="L49" s="64">
        <v>13</v>
      </c>
      <c r="M49" s="64">
        <v>13</v>
      </c>
      <c r="N49" s="64">
        <v>11</v>
      </c>
      <c r="O49" s="65">
        <v>11</v>
      </c>
      <c r="P49" s="48"/>
      <c r="Q49" s="48"/>
      <c r="R49" s="48"/>
      <c r="S49" s="48"/>
      <c r="T49" s="48"/>
      <c r="U49" s="48"/>
    </row>
    <row r="50" spans="1:21" ht="30.75" customHeight="1" x14ac:dyDescent="0.15">
      <c r="A50" s="48"/>
      <c r="B50" s="1155"/>
      <c r="C50" s="1156"/>
      <c r="D50" s="62"/>
      <c r="E50" s="1161" t="s">
        <v>15</v>
      </c>
      <c r="F50" s="1161"/>
      <c r="G50" s="1161"/>
      <c r="H50" s="1161"/>
      <c r="I50" s="1161"/>
      <c r="J50" s="1162"/>
      <c r="K50" s="63">
        <v>16</v>
      </c>
      <c r="L50" s="64">
        <v>16</v>
      </c>
      <c r="M50" s="64">
        <v>20</v>
      </c>
      <c r="N50" s="64">
        <v>20</v>
      </c>
      <c r="O50" s="65">
        <v>20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v>0</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521</v>
      </c>
      <c r="L52" s="64">
        <v>492</v>
      </c>
      <c r="M52" s="64">
        <v>476</v>
      </c>
      <c r="N52" s="64">
        <v>489</v>
      </c>
      <c r="O52" s="65">
        <v>461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90</v>
      </c>
      <c r="L53" s="69">
        <v>123</v>
      </c>
      <c r="M53" s="69">
        <v>210</v>
      </c>
      <c r="N53" s="69">
        <v>243</v>
      </c>
      <c r="O53" s="70">
        <v>240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546</v>
      </c>
      <c r="L58" s="84" t="s">
        <v>546</v>
      </c>
      <c r="M58" s="84" t="s">
        <v>546</v>
      </c>
      <c r="N58" s="84" t="s">
        <v>546</v>
      </c>
      <c r="O58" s="85" t="s">
        <v>546</v>
      </c>
    </row>
    <row r="59" spans="1:21" ht="31.5" customHeight="1" x14ac:dyDescent="0.15">
      <c r="B59" s="1171"/>
      <c r="C59" s="1172"/>
      <c r="D59" s="1178" t="s">
        <v>26</v>
      </c>
      <c r="E59" s="1179"/>
      <c r="F59" s="1179"/>
      <c r="G59" s="1179"/>
      <c r="H59" s="1179"/>
      <c r="I59" s="1179"/>
      <c r="J59" s="1180"/>
      <c r="K59" s="86" t="s">
        <v>546</v>
      </c>
      <c r="L59" s="87" t="s">
        <v>546</v>
      </c>
      <c r="M59" s="87" t="s">
        <v>546</v>
      </c>
      <c r="N59" s="87" t="s">
        <v>546</v>
      </c>
      <c r="O59" s="88" t="s">
        <v>546</v>
      </c>
    </row>
    <row r="60" spans="1:21" ht="31.5" customHeight="1" thickBot="1" x14ac:dyDescent="0.2">
      <c r="B60" s="1173"/>
      <c r="C60" s="1174"/>
      <c r="D60" s="1181" t="s">
        <v>27</v>
      </c>
      <c r="E60" s="1182"/>
      <c r="F60" s="1182"/>
      <c r="G60" s="1182"/>
      <c r="H60" s="1182"/>
      <c r="I60" s="1182"/>
      <c r="J60" s="1183"/>
      <c r="K60" s="89" t="s">
        <v>546</v>
      </c>
      <c r="L60" s="90" t="s">
        <v>546</v>
      </c>
      <c r="M60" s="90" t="s">
        <v>546</v>
      </c>
      <c r="N60" s="90" t="s">
        <v>546</v>
      </c>
      <c r="O60" s="91" t="s">
        <v>546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EFDqd0C7oRuFT+TzFLDZ8LG172A4nlCEQgdJfduT8wDhTrpqj1FmjT5KBsM2PWYfxVTuqJ5ZoSwtnaI5REcpg==" saltValue="LVGr0BahwMji4KH3sC1I3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0000"/>
    <pageSetUpPr fitToPage="1"/>
  </sheetPr>
  <dimension ref="B1:M55"/>
  <sheetViews>
    <sheetView showGridLines="0" topLeftCell="E37" zoomScale="85" zoomScaleNormal="85" zoomScaleSheetLayoutView="100" workbookViewId="0">
      <selection activeCell="L45" sqref="L4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4289</v>
      </c>
      <c r="J41" s="356">
        <v>5329</v>
      </c>
      <c r="K41" s="356">
        <v>5337</v>
      </c>
      <c r="L41" s="356">
        <v>5165</v>
      </c>
      <c r="M41" s="357">
        <v>5073</v>
      </c>
    </row>
    <row r="42" spans="2:13" ht="27.75" customHeight="1" x14ac:dyDescent="0.15">
      <c r="B42" s="1186"/>
      <c r="C42" s="1187"/>
      <c r="D42" s="106"/>
      <c r="E42" s="1192" t="s">
        <v>32</v>
      </c>
      <c r="F42" s="1192"/>
      <c r="G42" s="1192"/>
      <c r="H42" s="1193"/>
      <c r="I42" s="358">
        <v>188</v>
      </c>
      <c r="J42" s="359">
        <v>170</v>
      </c>
      <c r="K42" s="359">
        <v>160</v>
      </c>
      <c r="L42" s="359">
        <v>134</v>
      </c>
      <c r="M42" s="360">
        <v>115</v>
      </c>
    </row>
    <row r="43" spans="2:13" ht="27.75" customHeight="1" x14ac:dyDescent="0.15">
      <c r="B43" s="1186"/>
      <c r="C43" s="1187"/>
      <c r="D43" s="106"/>
      <c r="E43" s="1192" t="s">
        <v>33</v>
      </c>
      <c r="F43" s="1192"/>
      <c r="G43" s="1192"/>
      <c r="H43" s="1193"/>
      <c r="I43" s="358">
        <v>1454</v>
      </c>
      <c r="J43" s="359">
        <v>1349</v>
      </c>
      <c r="K43" s="359">
        <v>1180</v>
      </c>
      <c r="L43" s="359">
        <v>873</v>
      </c>
      <c r="M43" s="360">
        <v>874</v>
      </c>
    </row>
    <row r="44" spans="2:13" ht="27.75" customHeight="1" x14ac:dyDescent="0.15">
      <c r="B44" s="1186"/>
      <c r="C44" s="1187"/>
      <c r="D44" s="106"/>
      <c r="E44" s="1192" t="s">
        <v>34</v>
      </c>
      <c r="F44" s="1192"/>
      <c r="G44" s="1192"/>
      <c r="H44" s="1193"/>
      <c r="I44" s="358">
        <v>89</v>
      </c>
      <c r="J44" s="359">
        <v>73</v>
      </c>
      <c r="K44" s="359">
        <v>75</v>
      </c>
      <c r="L44" s="359">
        <v>96</v>
      </c>
      <c r="M44" s="360">
        <v>93</v>
      </c>
    </row>
    <row r="45" spans="2:13" ht="27.75" customHeight="1" x14ac:dyDescent="0.15">
      <c r="B45" s="1186"/>
      <c r="C45" s="1187"/>
      <c r="D45" s="106"/>
      <c r="E45" s="1192" t="s">
        <v>35</v>
      </c>
      <c r="F45" s="1192"/>
      <c r="G45" s="1192"/>
      <c r="H45" s="1193"/>
      <c r="I45" s="358">
        <v>604</v>
      </c>
      <c r="J45" s="359">
        <v>646</v>
      </c>
      <c r="K45" s="359">
        <v>643</v>
      </c>
      <c r="L45" s="359">
        <v>668</v>
      </c>
      <c r="M45" s="360">
        <v>644</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1763</v>
      </c>
      <c r="J50" s="359">
        <v>1528</v>
      </c>
      <c r="K50" s="359">
        <v>1737</v>
      </c>
      <c r="L50" s="359">
        <v>1688</v>
      </c>
      <c r="M50" s="360">
        <v>1706</v>
      </c>
    </row>
    <row r="51" spans="2:13" ht="27.75" customHeight="1" x14ac:dyDescent="0.15">
      <c r="B51" s="1186"/>
      <c r="C51" s="1187"/>
      <c r="D51" s="106"/>
      <c r="E51" s="1192" t="s">
        <v>42</v>
      </c>
      <c r="F51" s="1192"/>
      <c r="G51" s="1192"/>
      <c r="H51" s="1193"/>
      <c r="I51" s="358">
        <v>146</v>
      </c>
      <c r="J51" s="359">
        <v>139</v>
      </c>
      <c r="K51" s="359">
        <v>189</v>
      </c>
      <c r="L51" s="359">
        <v>163</v>
      </c>
      <c r="M51" s="360">
        <v>148</v>
      </c>
    </row>
    <row r="52" spans="2:13" ht="27.75" customHeight="1" x14ac:dyDescent="0.15">
      <c r="B52" s="1188"/>
      <c r="C52" s="1189"/>
      <c r="D52" s="106"/>
      <c r="E52" s="1192" t="s">
        <v>43</v>
      </c>
      <c r="F52" s="1192"/>
      <c r="G52" s="1192"/>
      <c r="H52" s="1193"/>
      <c r="I52" s="358">
        <v>3997</v>
      </c>
      <c r="J52" s="359">
        <v>4289</v>
      </c>
      <c r="K52" s="359">
        <v>4158</v>
      </c>
      <c r="L52" s="359">
        <v>3969</v>
      </c>
      <c r="M52" s="360">
        <v>4060</v>
      </c>
    </row>
    <row r="53" spans="2:13" ht="27.75" customHeight="1" thickBot="1" x14ac:dyDescent="0.2">
      <c r="B53" s="1199" t="s">
        <v>19</v>
      </c>
      <c r="C53" s="1200"/>
      <c r="D53" s="110"/>
      <c r="E53" s="1201" t="s">
        <v>44</v>
      </c>
      <c r="F53" s="1201"/>
      <c r="G53" s="1201"/>
      <c r="H53" s="1202"/>
      <c r="I53" s="361">
        <v>718</v>
      </c>
      <c r="J53" s="362">
        <v>1611</v>
      </c>
      <c r="K53" s="362">
        <v>1311</v>
      </c>
      <c r="L53" s="362">
        <v>1116</v>
      </c>
      <c r="M53" s="363">
        <v>886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KaZA0mLHC3PeYOxwDQ1fwXc6LV4cJdSZIaoZLNk7G+DR+2w6C2PxwFd8tA9kHNYxrMHCNZVnS6lZWh2CCeL3Lw==" saltValue="L42LtlLhzC4QBgZDzOmT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64"/>
  <sheetViews>
    <sheetView showGridLines="0" topLeftCell="D1" zoomScale="55" zoomScaleNormal="55"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907</v>
      </c>
      <c r="G55" s="122">
        <v>903</v>
      </c>
      <c r="H55" s="123">
        <v>926</v>
      </c>
    </row>
    <row r="56" spans="2:8" ht="52.5" customHeight="1" x14ac:dyDescent="0.15">
      <c r="B56" s="124"/>
      <c r="C56" s="1213" t="s">
        <v>47</v>
      </c>
      <c r="D56" s="1213"/>
      <c r="E56" s="1214"/>
      <c r="F56" s="125">
        <v>163</v>
      </c>
      <c r="G56" s="125">
        <v>139</v>
      </c>
      <c r="H56" s="126">
        <v>142</v>
      </c>
    </row>
    <row r="57" spans="2:8" ht="53.25" customHeight="1" x14ac:dyDescent="0.15">
      <c r="B57" s="124"/>
      <c r="C57" s="1215" t="s">
        <v>48</v>
      </c>
      <c r="D57" s="1215"/>
      <c r="E57" s="1216"/>
      <c r="F57" s="127">
        <v>447</v>
      </c>
      <c r="G57" s="127">
        <v>418</v>
      </c>
      <c r="H57" s="128">
        <v>415</v>
      </c>
    </row>
    <row r="58" spans="2:8" ht="45.75" customHeight="1" x14ac:dyDescent="0.15">
      <c r="B58" s="129"/>
      <c r="C58" s="1203" t="s">
        <v>559</v>
      </c>
      <c r="D58" s="1204"/>
      <c r="E58" s="1205"/>
      <c r="F58" s="130" t="s">
        <v>546</v>
      </c>
      <c r="G58" s="130">
        <v>195</v>
      </c>
      <c r="H58" s="131">
        <v>183</v>
      </c>
    </row>
    <row r="59" spans="2:8" ht="45.75" customHeight="1" x14ac:dyDescent="0.15">
      <c r="B59" s="129"/>
      <c r="C59" s="1203" t="s">
        <v>560</v>
      </c>
      <c r="D59" s="1204"/>
      <c r="E59" s="1205"/>
      <c r="F59" s="130">
        <v>70</v>
      </c>
      <c r="G59" s="130">
        <v>54</v>
      </c>
      <c r="H59" s="131">
        <v>50</v>
      </c>
    </row>
    <row r="60" spans="2:8" ht="45.75" customHeight="1" x14ac:dyDescent="0.15">
      <c r="B60" s="129"/>
      <c r="C60" s="1203" t="s">
        <v>561</v>
      </c>
      <c r="D60" s="1204"/>
      <c r="E60" s="1205"/>
      <c r="F60" s="130">
        <v>50</v>
      </c>
      <c r="G60" s="130">
        <v>34</v>
      </c>
      <c r="H60" s="131">
        <v>33</v>
      </c>
    </row>
    <row r="61" spans="2:8" ht="45.75" customHeight="1" x14ac:dyDescent="0.15">
      <c r="B61" s="129"/>
      <c r="C61" s="1203" t="s">
        <v>562</v>
      </c>
      <c r="D61" s="1204"/>
      <c r="E61" s="1205"/>
      <c r="F61" s="130">
        <v>31</v>
      </c>
      <c r="G61" s="130">
        <v>31</v>
      </c>
      <c r="H61" s="131">
        <v>31</v>
      </c>
    </row>
    <row r="62" spans="2:8" ht="45.75" customHeight="1" thickBot="1" x14ac:dyDescent="0.2">
      <c r="B62" s="132"/>
      <c r="C62" s="1206" t="s">
        <v>563</v>
      </c>
      <c r="D62" s="1207"/>
      <c r="E62" s="1208"/>
      <c r="F62" s="133">
        <v>29</v>
      </c>
      <c r="G62" s="133">
        <v>29</v>
      </c>
      <c r="H62" s="134">
        <v>29</v>
      </c>
    </row>
    <row r="63" spans="2:8" ht="52.5" customHeight="1" thickBot="1" x14ac:dyDescent="0.2">
      <c r="B63" s="135"/>
      <c r="C63" s="1209" t="s">
        <v>49</v>
      </c>
      <c r="D63" s="1209"/>
      <c r="E63" s="1210"/>
      <c r="F63" s="136">
        <v>1517</v>
      </c>
      <c r="G63" s="136">
        <v>1460</v>
      </c>
      <c r="H63" s="137">
        <v>1483</v>
      </c>
    </row>
    <row r="64" spans="2:8" x14ac:dyDescent="0.15"/>
  </sheetData>
  <sheetProtection algorithmName="SHA-512" hashValue="t9D59jRykRTRy2dG+1JO2fmqDnPPPCR1jImE5+yFzd9MMiUqb3sAhO0nAFD1JBc7sXlIjgujlQL59Ru+gAve2w==" saltValue="rrgUfnyvcEl/BC4f3SMD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124219</v>
      </c>
      <c r="E3" s="156"/>
      <c r="F3" s="157">
        <v>316937</v>
      </c>
      <c r="G3" s="158"/>
      <c r="H3" s="159"/>
    </row>
    <row r="4" spans="1:8" x14ac:dyDescent="0.15">
      <c r="A4" s="160"/>
      <c r="B4" s="161"/>
      <c r="C4" s="162"/>
      <c r="D4" s="163">
        <v>92942</v>
      </c>
      <c r="E4" s="164"/>
      <c r="F4" s="165">
        <v>199150</v>
      </c>
      <c r="G4" s="166"/>
      <c r="H4" s="167"/>
    </row>
    <row r="5" spans="1:8" x14ac:dyDescent="0.15">
      <c r="A5" s="148" t="s">
        <v>518</v>
      </c>
      <c r="B5" s="153"/>
      <c r="C5" s="154"/>
      <c r="D5" s="155">
        <v>426391</v>
      </c>
      <c r="E5" s="156"/>
      <c r="F5" s="157">
        <v>332350</v>
      </c>
      <c r="G5" s="158"/>
      <c r="H5" s="159"/>
    </row>
    <row r="6" spans="1:8" x14ac:dyDescent="0.15">
      <c r="A6" s="160"/>
      <c r="B6" s="161"/>
      <c r="C6" s="162"/>
      <c r="D6" s="163">
        <v>405981</v>
      </c>
      <c r="E6" s="164"/>
      <c r="F6" s="165">
        <v>200453</v>
      </c>
      <c r="G6" s="166"/>
      <c r="H6" s="167"/>
    </row>
    <row r="7" spans="1:8" x14ac:dyDescent="0.15">
      <c r="A7" s="148" t="s">
        <v>519</v>
      </c>
      <c r="B7" s="153"/>
      <c r="C7" s="154"/>
      <c r="D7" s="155">
        <v>121860</v>
      </c>
      <c r="E7" s="156"/>
      <c r="F7" s="157">
        <v>362690</v>
      </c>
      <c r="G7" s="158"/>
      <c r="H7" s="159"/>
    </row>
    <row r="8" spans="1:8" x14ac:dyDescent="0.15">
      <c r="A8" s="160"/>
      <c r="B8" s="161"/>
      <c r="C8" s="162"/>
      <c r="D8" s="163">
        <v>82569</v>
      </c>
      <c r="E8" s="164"/>
      <c r="F8" s="165">
        <v>172580</v>
      </c>
      <c r="G8" s="166"/>
      <c r="H8" s="167"/>
    </row>
    <row r="9" spans="1:8" x14ac:dyDescent="0.15">
      <c r="A9" s="148" t="s">
        <v>520</v>
      </c>
      <c r="B9" s="153"/>
      <c r="C9" s="154"/>
      <c r="D9" s="155">
        <v>81990</v>
      </c>
      <c r="E9" s="156"/>
      <c r="F9" s="157">
        <v>296093</v>
      </c>
      <c r="G9" s="158"/>
      <c r="H9" s="159"/>
    </row>
    <row r="10" spans="1:8" x14ac:dyDescent="0.15">
      <c r="A10" s="160"/>
      <c r="B10" s="161"/>
      <c r="C10" s="162"/>
      <c r="D10" s="163">
        <v>59082</v>
      </c>
      <c r="E10" s="164"/>
      <c r="F10" s="165">
        <v>140545</v>
      </c>
      <c r="G10" s="166"/>
      <c r="H10" s="167"/>
    </row>
    <row r="11" spans="1:8" x14ac:dyDescent="0.15">
      <c r="A11" s="148" t="s">
        <v>521</v>
      </c>
      <c r="B11" s="153"/>
      <c r="C11" s="154"/>
      <c r="D11" s="155">
        <v>95519</v>
      </c>
      <c r="E11" s="156"/>
      <c r="F11" s="157">
        <v>308655</v>
      </c>
      <c r="G11" s="158"/>
      <c r="H11" s="159"/>
    </row>
    <row r="12" spans="1:8" x14ac:dyDescent="0.15">
      <c r="A12" s="160"/>
      <c r="B12" s="161"/>
      <c r="C12" s="168"/>
      <c r="D12" s="163">
        <v>74916</v>
      </c>
      <c r="E12" s="164"/>
      <c r="F12" s="165">
        <v>169887</v>
      </c>
      <c r="G12" s="166"/>
      <c r="H12" s="167"/>
    </row>
    <row r="13" spans="1:8" x14ac:dyDescent="0.15">
      <c r="A13" s="148"/>
      <c r="B13" s="153"/>
      <c r="C13" s="169"/>
      <c r="D13" s="170">
        <v>169996</v>
      </c>
      <c r="E13" s="171"/>
      <c r="F13" s="172">
        <v>323345</v>
      </c>
      <c r="G13" s="173"/>
      <c r="H13" s="159"/>
    </row>
    <row r="14" spans="1:8" x14ac:dyDescent="0.15">
      <c r="A14" s="160"/>
      <c r="B14" s="161"/>
      <c r="C14" s="162"/>
      <c r="D14" s="163">
        <v>143098</v>
      </c>
      <c r="E14" s="164"/>
      <c r="F14" s="165">
        <v>176523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2.86</v>
      </c>
      <c r="C19" s="174">
        <f>ROUND(VALUE(SUBSTITUTE(実質収支比率等に係る経年分析!G$48,"▲","-")),2)</f>
        <v>3.71</v>
      </c>
      <c r="D19" s="174">
        <f>ROUND(VALUE(SUBSTITUTE(実質収支比率等に係る経年分析!H$48,"▲","-")),2)</f>
        <v>2.82</v>
      </c>
      <c r="E19" s="174">
        <f>ROUND(VALUE(SUBSTITUTE(実質収支比率等に係る経年分析!I$48,"▲","-")),2)</f>
        <v>3.39</v>
      </c>
      <c r="F19" s="174">
        <f>ROUND(VALUE(SUBSTITUTE(実質収支比率等に係る経年分析!J$48,"▲","-")),2)</f>
        <v>2.4300000000000002</v>
      </c>
    </row>
    <row r="20" spans="1:11" x14ac:dyDescent="0.15">
      <c r="A20" s="174" t="s">
        <v>53</v>
      </c>
      <c r="B20" s="174">
        <f>ROUND(VALUE(SUBSTITUTE(実質収支比率等に係る経年分析!F$47,"▲","-")),2)</f>
        <v>33.380000000000003</v>
      </c>
      <c r="C20" s="174">
        <f>ROUND(VALUE(SUBSTITUTE(実質収支比率等に係る経年分析!G$47,"▲","-")),2)</f>
        <v>30.24</v>
      </c>
      <c r="D20" s="174">
        <f>ROUND(VALUE(SUBSTITUTE(実質収支比率等に係る経年分析!H$47,"▲","-")),2)</f>
        <v>33.4</v>
      </c>
      <c r="E20" s="174">
        <f>ROUND(VALUE(SUBSTITUTE(実質収支比率等に係る経年分析!I$47,"▲","-")),2)</f>
        <v>33.82</v>
      </c>
      <c r="F20" s="174">
        <f>ROUND(VALUE(SUBSTITUTE(実質収支比率等に係る経年分析!J$47,"▲","-")),2)</f>
        <v>35</v>
      </c>
    </row>
    <row r="21" spans="1:11" x14ac:dyDescent="0.15">
      <c r="A21" s="174" t="s">
        <v>54</v>
      </c>
      <c r="B21" s="174">
        <f>IF(ISNUMBER(VALUE(SUBSTITUTE(実質収支比率等に係る経年分析!F$49,"▲","-"))),ROUND(VALUE(SUBSTITUTE(実質収支比率等に係る経年分析!F$49,"▲","-")),2),NA())</f>
        <v>-4.88</v>
      </c>
      <c r="C21" s="174">
        <f>IF(ISNUMBER(VALUE(SUBSTITUTE(実質収支比率等に係る経年分析!G$49,"▲","-"))),ROUND(VALUE(SUBSTITUTE(実質収支比率等に係る経年分析!G$49,"▲","-")),2),NA())</f>
        <v>-2.6</v>
      </c>
      <c r="D21" s="174">
        <f>IF(ISNUMBER(VALUE(SUBSTITUTE(実質収支比率等に係る経年分析!H$49,"▲","-"))),ROUND(VALUE(SUBSTITUTE(実質収支比率等に係る経年分析!H$49,"▲","-")),2),NA())</f>
        <v>2.0699999999999998</v>
      </c>
      <c r="E21" s="174">
        <f>IF(ISNUMBER(VALUE(SUBSTITUTE(実質収支比率等に係る経年分析!I$49,"▲","-"))),ROUND(VALUE(SUBSTITUTE(実質収支比率等に係る経年分析!I$49,"▲","-")),2),NA())</f>
        <v>-1.36</v>
      </c>
      <c r="F21" s="174">
        <f>IF(ISNUMBER(VALUE(SUBSTITUTE(実質収支比率等に係る経年分析!J$49,"▲","-"))),ROUND(VALUE(SUBSTITUTE(実質収支比率等に係る経年分析!J$49,"▲","-")),2),NA())</f>
        <v>-2.39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上松町後期高齢者医療特別会計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上松町奨学金特別会計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上松町国民健康保険特別会計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0.42</v>
      </c>
    </row>
    <row r="34" spans="1:16" x14ac:dyDescent="0.15">
      <c r="A34" s="175" t="str">
        <f>IF(連結実質赤字比率に係る赤字・黒字の構成分析!C$36="",NA(),連結実質赤字比率に係る赤字・黒字の構成分析!C$36)</f>
        <v>上松町下水道事業会計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2.82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2.42</v>
      </c>
    </row>
    <row r="36" spans="1:16" x14ac:dyDescent="0.15">
      <c r="A36" s="175" t="str">
        <f>IF(連結実質赤字比率に係る赤字・黒字の構成分析!C$34="",NA(),連結実質赤字比率に係る赤字・黒字の構成分析!C$34)</f>
        <v>上松町水道事業会計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2.4300000000000002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5.0199999999999996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521</v>
      </c>
      <c r="E42" s="176"/>
      <c r="F42" s="176"/>
      <c r="G42" s="176">
        <f>'実質公債費比率（分子）の構造'!L$52</f>
        <v>492</v>
      </c>
      <c r="H42" s="176"/>
      <c r="I42" s="176"/>
      <c r="J42" s="176">
        <f>'実質公債費比率（分子）の構造'!M$52</f>
        <v>476</v>
      </c>
      <c r="K42" s="176"/>
      <c r="L42" s="176"/>
      <c r="M42" s="176">
        <f>'実質公債費比率（分子）の構造'!N$52</f>
        <v>489</v>
      </c>
      <c r="N42" s="176"/>
      <c r="O42" s="176"/>
      <c r="P42" s="176">
        <f>'実質公債費比率（分子）の構造'!O$52</f>
        <v>461</v>
      </c>
    </row>
    <row r="43" spans="1:16" x14ac:dyDescent="0.15">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16</v>
      </c>
      <c r="C44" s="176"/>
      <c r="D44" s="176"/>
      <c r="E44" s="176">
        <f>'実質公債費比率（分子）の構造'!L$50</f>
        <v>16</v>
      </c>
      <c r="F44" s="176"/>
      <c r="G44" s="176"/>
      <c r="H44" s="176">
        <f>'実質公債費比率（分子）の構造'!M$50</f>
        <v>20</v>
      </c>
      <c r="I44" s="176"/>
      <c r="J44" s="176"/>
      <c r="K44" s="176">
        <f>'実質公債費比率（分子）の構造'!N$50</f>
        <v>20</v>
      </c>
      <c r="L44" s="176"/>
      <c r="M44" s="176"/>
      <c r="N44" s="176">
        <f>'実質公債費比率（分子）の構造'!O$50</f>
        <v>20</v>
      </c>
      <c r="O44" s="176"/>
      <c r="P44" s="176"/>
    </row>
    <row r="45" spans="1:16" x14ac:dyDescent="0.15">
      <c r="A45" s="176" t="s">
        <v>63</v>
      </c>
      <c r="B45" s="176">
        <f>'実質公債費比率（分子）の構造'!K$49</f>
        <v>13</v>
      </c>
      <c r="C45" s="176"/>
      <c r="D45" s="176"/>
      <c r="E45" s="176">
        <f>'実質公債費比率（分子）の構造'!L$49</f>
        <v>13</v>
      </c>
      <c r="F45" s="176"/>
      <c r="G45" s="176"/>
      <c r="H45" s="176">
        <f>'実質公債費比率（分子）の構造'!M$49</f>
        <v>13</v>
      </c>
      <c r="I45" s="176"/>
      <c r="J45" s="176"/>
      <c r="K45" s="176">
        <f>'実質公債費比率（分子）の構造'!N$49</f>
        <v>11</v>
      </c>
      <c r="L45" s="176"/>
      <c r="M45" s="176"/>
      <c r="N45" s="176">
        <f>'実質公債費比率（分子）の構造'!O$49</f>
        <v>11</v>
      </c>
      <c r="O45" s="176"/>
      <c r="P45" s="176"/>
    </row>
    <row r="46" spans="1:16" x14ac:dyDescent="0.15">
      <c r="A46" s="176" t="s">
        <v>64</v>
      </c>
      <c r="B46" s="176">
        <f>'実質公債費比率（分子）の構造'!K$48</f>
        <v>151</v>
      </c>
      <c r="C46" s="176"/>
      <c r="D46" s="176"/>
      <c r="E46" s="176">
        <f>'実質公債費比率（分子）の構造'!L$48</f>
        <v>142</v>
      </c>
      <c r="F46" s="176"/>
      <c r="G46" s="176"/>
      <c r="H46" s="176">
        <f>'実質公債費比率（分子）の構造'!M$48</f>
        <v>135</v>
      </c>
      <c r="I46" s="176"/>
      <c r="J46" s="176"/>
      <c r="K46" s="176">
        <f>'実質公債費比率（分子）の構造'!N$48</f>
        <v>138</v>
      </c>
      <c r="L46" s="176"/>
      <c r="M46" s="176"/>
      <c r="N46" s="176">
        <f>'実質公債費比率（分子）の構造'!O$48</f>
        <v>109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431</v>
      </c>
      <c r="C49" s="176"/>
      <c r="D49" s="176"/>
      <c r="E49" s="176">
        <f>'実質公債費比率（分子）の構造'!L$45</f>
        <v>444</v>
      </c>
      <c r="F49" s="176"/>
      <c r="G49" s="176"/>
      <c r="H49" s="176">
        <f>'実質公債費比率（分子）の構造'!M$45</f>
        <v>518</v>
      </c>
      <c r="I49" s="176"/>
      <c r="J49" s="176"/>
      <c r="K49" s="176">
        <f>'実質公債費比率（分子）の構造'!N$45</f>
        <v>563</v>
      </c>
      <c r="L49" s="176"/>
      <c r="M49" s="176"/>
      <c r="N49" s="176">
        <f>'実質公債費比率（分子）の構造'!O$45</f>
        <v>561</v>
      </c>
      <c r="O49" s="176"/>
      <c r="P49" s="176"/>
    </row>
    <row r="50" spans="1:16" x14ac:dyDescent="0.15">
      <c r="A50" s="176" t="s">
        <v>67</v>
      </c>
      <c r="B50" s="176" t="e">
        <f>NA()</f>
        <v>#N/A</v>
      </c>
      <c r="C50" s="176">
        <f>IF(ISNUMBER('実質公債費比率（分子）の構造'!K$53),'実質公債費比率（分子）の構造'!K$53,NA())</f>
        <v>90</v>
      </c>
      <c r="D50" s="176" t="e">
        <f>NA()</f>
        <v>#N/A</v>
      </c>
      <c r="E50" s="176" t="e">
        <f>NA()</f>
        <v>#N/A</v>
      </c>
      <c r="F50" s="176">
        <f>IF(ISNUMBER('実質公債費比率（分子）の構造'!L$53),'実質公債費比率（分子）の構造'!L$53,NA())</f>
        <v>123</v>
      </c>
      <c r="G50" s="176" t="e">
        <f>NA()</f>
        <v>#N/A</v>
      </c>
      <c r="H50" s="176" t="e">
        <f>NA()</f>
        <v>#N/A</v>
      </c>
      <c r="I50" s="176">
        <f>IF(ISNUMBER('実質公債費比率（分子）の構造'!M$53),'実質公債費比率（分子）の構造'!M$53,NA())</f>
        <v>210</v>
      </c>
      <c r="J50" s="176" t="e">
        <f>NA()</f>
        <v>#N/A</v>
      </c>
      <c r="K50" s="176" t="e">
        <f>NA()</f>
        <v>#N/A</v>
      </c>
      <c r="L50" s="176">
        <f>IF(ISNUMBER('実質公債費比率（分子）の構造'!N$53),'実質公債費比率（分子）の構造'!N$53,NA())</f>
        <v>243</v>
      </c>
      <c r="M50" s="176" t="e">
        <f>NA()</f>
        <v>#N/A</v>
      </c>
      <c r="N50" s="176" t="e">
        <f>NA()</f>
        <v>#N/A</v>
      </c>
      <c r="O50" s="176">
        <f>IF(ISNUMBER('実質公債費比率（分子）の構造'!O$53),'実質公債費比率（分子）の構造'!O$53,NA())</f>
        <v>240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3997</v>
      </c>
      <c r="E56" s="175"/>
      <c r="F56" s="175"/>
      <c r="G56" s="175">
        <f>'将来負担比率（分子）の構造'!J$52</f>
        <v>4289</v>
      </c>
      <c r="H56" s="175"/>
      <c r="I56" s="175"/>
      <c r="J56" s="175">
        <f>'将来負担比率（分子）の構造'!K$52</f>
        <v>4158</v>
      </c>
      <c r="K56" s="175"/>
      <c r="L56" s="175"/>
      <c r="M56" s="175">
        <f>'将来負担比率（分子）の構造'!L$52</f>
        <v>3969</v>
      </c>
      <c r="N56" s="175"/>
      <c r="O56" s="175"/>
      <c r="P56" s="175">
        <f>'将来負担比率（分子）の構造'!M$52</f>
        <v>4060</v>
      </c>
    </row>
    <row r="57" spans="1:16" x14ac:dyDescent="0.15">
      <c r="A57" s="175" t="s">
        <v>42</v>
      </c>
      <c r="B57" s="175"/>
      <c r="C57" s="175"/>
      <c r="D57" s="175">
        <f>'将来負担比率（分子）の構造'!I$51</f>
        <v>146</v>
      </c>
      <c r="E57" s="175"/>
      <c r="F57" s="175"/>
      <c r="G57" s="175">
        <f>'将来負担比率（分子）の構造'!J$51</f>
        <v>139</v>
      </c>
      <c r="H57" s="175"/>
      <c r="I57" s="175"/>
      <c r="J57" s="175">
        <f>'将来負担比率（分子）の構造'!K$51</f>
        <v>189</v>
      </c>
      <c r="K57" s="175"/>
      <c r="L57" s="175"/>
      <c r="M57" s="175">
        <f>'将来負担比率（分子）の構造'!L$51</f>
        <v>163</v>
      </c>
      <c r="N57" s="175"/>
      <c r="O57" s="175"/>
      <c r="P57" s="175">
        <f>'将来負担比率（分子）の構造'!M$51</f>
        <v>148</v>
      </c>
    </row>
    <row r="58" spans="1:16" x14ac:dyDescent="0.15">
      <c r="A58" s="175" t="s">
        <v>41</v>
      </c>
      <c r="B58" s="175"/>
      <c r="C58" s="175"/>
      <c r="D58" s="175">
        <f>'将来負担比率（分子）の構造'!I$50</f>
        <v>1763</v>
      </c>
      <c r="E58" s="175"/>
      <c r="F58" s="175"/>
      <c r="G58" s="175">
        <f>'将来負担比率（分子）の構造'!J$50</f>
        <v>1528</v>
      </c>
      <c r="H58" s="175"/>
      <c r="I58" s="175"/>
      <c r="J58" s="175">
        <f>'将来負担比率（分子）の構造'!K$50</f>
        <v>1737</v>
      </c>
      <c r="K58" s="175"/>
      <c r="L58" s="175"/>
      <c r="M58" s="175">
        <f>'将来負担比率（分子）の構造'!L$50</f>
        <v>1688</v>
      </c>
      <c r="N58" s="175"/>
      <c r="O58" s="175"/>
      <c r="P58" s="175">
        <f>'将来負担比率（分子）の構造'!M$50</f>
        <v>1706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604</v>
      </c>
      <c r="C62" s="175"/>
      <c r="D62" s="175"/>
      <c r="E62" s="175">
        <f>'将来負担比率（分子）の構造'!J$45</f>
        <v>646</v>
      </c>
      <c r="F62" s="175"/>
      <c r="G62" s="175"/>
      <c r="H62" s="175">
        <f>'将来負担比率（分子）の構造'!K$45</f>
        <v>643</v>
      </c>
      <c r="I62" s="175"/>
      <c r="J62" s="175"/>
      <c r="K62" s="175">
        <f>'将来負担比率（分子）の構造'!L$45</f>
        <v>668</v>
      </c>
      <c r="L62" s="175"/>
      <c r="M62" s="175"/>
      <c r="N62" s="175">
        <f>'将来負担比率（分子）の構造'!M$45</f>
        <v>644</v>
      </c>
      <c r="O62" s="175"/>
      <c r="P62" s="175"/>
    </row>
    <row r="63" spans="1:16" x14ac:dyDescent="0.15">
      <c r="A63" s="175" t="s">
        <v>34</v>
      </c>
      <c r="B63" s="175">
        <f>'将来負担比率（分子）の構造'!I$44</f>
        <v>89</v>
      </c>
      <c r="C63" s="175"/>
      <c r="D63" s="175"/>
      <c r="E63" s="175">
        <f>'将来負担比率（分子）の構造'!J$44</f>
        <v>73</v>
      </c>
      <c r="F63" s="175"/>
      <c r="G63" s="175"/>
      <c r="H63" s="175">
        <f>'将来負担比率（分子）の構造'!K$44</f>
        <v>75</v>
      </c>
      <c r="I63" s="175"/>
      <c r="J63" s="175"/>
      <c r="K63" s="175">
        <f>'将来負担比率（分子）の構造'!L$44</f>
        <v>96</v>
      </c>
      <c r="L63" s="175"/>
      <c r="M63" s="175"/>
      <c r="N63" s="175">
        <f>'将来負担比率（分子）の構造'!M$44</f>
        <v>93</v>
      </c>
      <c r="O63" s="175"/>
      <c r="P63" s="175"/>
    </row>
    <row r="64" spans="1:16" x14ac:dyDescent="0.15">
      <c r="A64" s="175" t="s">
        <v>33</v>
      </c>
      <c r="B64" s="175">
        <f>'将来負担比率（分子）の構造'!I$43</f>
        <v>1454</v>
      </c>
      <c r="C64" s="175"/>
      <c r="D64" s="175"/>
      <c r="E64" s="175">
        <f>'将来負担比率（分子）の構造'!J$43</f>
        <v>1349</v>
      </c>
      <c r="F64" s="175"/>
      <c r="G64" s="175"/>
      <c r="H64" s="175">
        <f>'将来負担比率（分子）の構造'!K$43</f>
        <v>1180</v>
      </c>
      <c r="I64" s="175"/>
      <c r="J64" s="175"/>
      <c r="K64" s="175">
        <f>'将来負担比率（分子）の構造'!L$43</f>
        <v>873</v>
      </c>
      <c r="L64" s="175"/>
      <c r="M64" s="175"/>
      <c r="N64" s="175">
        <f>'将来負担比率（分子）の構造'!M$43</f>
        <v>874</v>
      </c>
      <c r="O64" s="175"/>
      <c r="P64" s="175"/>
    </row>
    <row r="65" spans="1:16" x14ac:dyDescent="0.15">
      <c r="A65" s="175" t="s">
        <v>32</v>
      </c>
      <c r="B65" s="175">
        <f>'将来負担比率（分子）の構造'!I$42</f>
        <v>188</v>
      </c>
      <c r="C65" s="175"/>
      <c r="D65" s="175"/>
      <c r="E65" s="175">
        <f>'将来負担比率（分子）の構造'!J$42</f>
        <v>170</v>
      </c>
      <c r="F65" s="175"/>
      <c r="G65" s="175"/>
      <c r="H65" s="175">
        <f>'将来負担比率（分子）の構造'!K$42</f>
        <v>160</v>
      </c>
      <c r="I65" s="175"/>
      <c r="J65" s="175"/>
      <c r="K65" s="175">
        <f>'将来負担比率（分子）の構造'!L$42</f>
        <v>134</v>
      </c>
      <c r="L65" s="175"/>
      <c r="M65" s="175"/>
      <c r="N65" s="175">
        <f>'将来負担比率（分子）の構造'!M$42</f>
        <v>115</v>
      </c>
      <c r="O65" s="175"/>
      <c r="P65" s="175"/>
    </row>
    <row r="66" spans="1:16" x14ac:dyDescent="0.15">
      <c r="A66" s="175" t="s">
        <v>31</v>
      </c>
      <c r="B66" s="175">
        <f>'将来負担比率（分子）の構造'!I$41</f>
        <v>4289</v>
      </c>
      <c r="C66" s="175"/>
      <c r="D66" s="175"/>
      <c r="E66" s="175">
        <f>'将来負担比率（分子）の構造'!J$41</f>
        <v>5329</v>
      </c>
      <c r="F66" s="175"/>
      <c r="G66" s="175"/>
      <c r="H66" s="175">
        <f>'将来負担比率（分子）の構造'!K$41</f>
        <v>5337</v>
      </c>
      <c r="I66" s="175"/>
      <c r="J66" s="175"/>
      <c r="K66" s="175">
        <f>'将来負担比率（分子）の構造'!L$41</f>
        <v>5165</v>
      </c>
      <c r="L66" s="175"/>
      <c r="M66" s="175"/>
      <c r="N66" s="175">
        <f>'将来負担比率（分子）の構造'!M$41</f>
        <v>5073</v>
      </c>
      <c r="O66" s="175"/>
      <c r="P66" s="175"/>
    </row>
    <row r="67" spans="1:16" x14ac:dyDescent="0.15">
      <c r="A67" s="175" t="s">
        <v>71</v>
      </c>
      <c r="B67" s="175" t="e">
        <f>NA()</f>
        <v>#N/A</v>
      </c>
      <c r="C67" s="175">
        <f>IF(ISNUMBER('将来負担比率（分子）の構造'!I$53), IF('将来負担比率（分子）の構造'!I$53 &lt; 0, 0, '将来負担比率（分子）の構造'!I$53), NA())</f>
        <v>718</v>
      </c>
      <c r="D67" s="175" t="e">
        <f>NA()</f>
        <v>#N/A</v>
      </c>
      <c r="E67" s="175" t="e">
        <f>NA()</f>
        <v>#N/A</v>
      </c>
      <c r="F67" s="175">
        <f>IF(ISNUMBER('将来負担比率（分子）の構造'!J$53), IF('将来負担比率（分子）の構造'!J$53 &lt; 0, 0, '将来負担比率（分子）の構造'!J$53), NA())</f>
        <v>1611</v>
      </c>
      <c r="G67" s="175" t="e">
        <f>NA()</f>
        <v>#N/A</v>
      </c>
      <c r="H67" s="175" t="e">
        <f>NA()</f>
        <v>#N/A</v>
      </c>
      <c r="I67" s="175">
        <f>IF(ISNUMBER('将来負担比率（分子）の構造'!K$53), IF('将来負担比率（分子）の構造'!K$53 &lt; 0, 0, '将来負担比率（分子）の構造'!K$53), NA())</f>
        <v>1311</v>
      </c>
      <c r="J67" s="175" t="e">
        <f>NA()</f>
        <v>#N/A</v>
      </c>
      <c r="K67" s="175" t="e">
        <f>NA()</f>
        <v>#N/A</v>
      </c>
      <c r="L67" s="175">
        <f>IF(ISNUMBER('将来負担比率（分子）の構造'!L$53), IF('将来負担比率（分子）の構造'!L$53 &lt; 0, 0, '将来負担比率（分子）の構造'!L$53), NA())</f>
        <v>1116</v>
      </c>
      <c r="M67" s="175" t="e">
        <f>NA()</f>
        <v>#N/A</v>
      </c>
      <c r="N67" s="175" t="e">
        <f>NA()</f>
        <v>#N/A</v>
      </c>
      <c r="O67" s="175">
        <f>IF(ISNUMBER('将来負担比率（分子）の構造'!M$53), IF('将来負担比率（分子）の構造'!M$53 &lt; 0, 0, '将来負担比率（分子）の構造'!M$53), NA())</f>
        <v>886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907</v>
      </c>
      <c r="C72" s="179">
        <f>基金残高に係る経年分析!G55</f>
        <v>903</v>
      </c>
      <c r="D72" s="179">
        <f>基金残高に係る経年分析!H55</f>
        <v>926</v>
      </c>
    </row>
    <row r="73" spans="1:16" x14ac:dyDescent="0.15">
      <c r="A73" s="178" t="s">
        <v>74</v>
      </c>
      <c r="B73" s="179">
        <f>基金残高に係る経年分析!F56</f>
        <v>163</v>
      </c>
      <c r="C73" s="179">
        <f>基金残高に係る経年分析!G56</f>
        <v>139</v>
      </c>
      <c r="D73" s="179">
        <f>基金残高に係る経年分析!H56</f>
        <v>142</v>
      </c>
    </row>
    <row r="74" spans="1:16" x14ac:dyDescent="0.15">
      <c r="A74" s="178" t="s">
        <v>75</v>
      </c>
      <c r="B74" s="179">
        <f>基金残高に係る経年分析!F57</f>
        <v>447</v>
      </c>
      <c r="C74" s="179">
        <f>基金残高に係る経年分析!G57</f>
        <v>418</v>
      </c>
      <c r="D74" s="179">
        <f>基金残高に係る経年分析!H57</f>
        <v>415</v>
      </c>
    </row>
  </sheetData>
  <sheetProtection algorithmName="SHA-512" hashValue="APJL1GSk3OiXqUr1j/lzSTYkPagkYMZ9NTXpuqZjXTIetcKZ5KaYZ3m3U1mJvne1PiAS13ezraL+b3dxm6lx5w==" saltValue="zO+jtz8L7/5R6u5xyywQ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JWS24015</cp:lastModifiedBy>
  <cp:lastPrinted>2025-03-13T00:51:32Z</cp:lastPrinted>
  <dcterms:created xsi:type="dcterms:W3CDTF">2025-02-19T02:36:25Z</dcterms:created>
  <dcterms:modified xsi:type="dcterms:W3CDTF">2025-03-13T01:07:49Z</dcterms:modified>
  <cp:category/>
</cp:coreProperties>
</file>